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506" windowWidth="14190" windowHeight="9120" activeTab="0"/>
  </bookViews>
  <sheets>
    <sheet name="Nevsor" sheetId="1" r:id="rId1"/>
    <sheet name="Pontszamok-Osszesites" sheetId="2" r:id="rId2"/>
    <sheet name="Elektro II hagyományos" sheetId="3" r:id="rId3"/>
  </sheets>
  <definedNames>
    <definedName name="_xlnm._FilterDatabase" localSheetId="0" hidden="1">'Nevsor'!$A$5:$V$234</definedName>
  </definedNames>
  <calcPr fullCalcOnLoad="1"/>
</workbook>
</file>

<file path=xl/sharedStrings.xml><?xml version="1.0" encoding="utf-8"?>
<sst xmlns="http://schemas.openxmlformats.org/spreadsheetml/2006/main" count="744" uniqueCount="291">
  <si>
    <t>jegy</t>
  </si>
  <si>
    <t>JEGY</t>
  </si>
  <si>
    <t>Gyak.
vez.</t>
  </si>
  <si>
    <t>Megjegyzés</t>
  </si>
  <si>
    <t>No.</t>
  </si>
  <si>
    <r>
      <t xml:space="preserve">HF
</t>
    </r>
    <r>
      <rPr>
        <b/>
        <sz val="9"/>
        <rFont val="Arial"/>
        <family val="2"/>
      </rPr>
      <t>pont</t>
    </r>
  </si>
  <si>
    <r>
      <t xml:space="preserve">Labor
</t>
    </r>
    <r>
      <rPr>
        <b/>
        <sz val="9"/>
        <rFont val="Arial"/>
        <family val="2"/>
      </rPr>
      <t>pont</t>
    </r>
  </si>
  <si>
    <t>!Láttuk?</t>
  </si>
  <si>
    <t>EV3I9P</t>
  </si>
  <si>
    <t>YVC4AG</t>
  </si>
  <si>
    <t>UIIYZP</t>
  </si>
  <si>
    <t>LAMPGU</t>
  </si>
  <si>
    <t>GQX90Y</t>
  </si>
  <si>
    <t>IAXUND</t>
  </si>
  <si>
    <t>EA7TZW</t>
  </si>
  <si>
    <t>BUPII3</t>
  </si>
  <si>
    <t>F7S6QO</t>
  </si>
  <si>
    <t>OTD0HP</t>
  </si>
  <si>
    <t>OXVLNN</t>
  </si>
  <si>
    <t>JKBW2U</t>
  </si>
  <si>
    <t>OL8HAY</t>
  </si>
  <si>
    <t>A2VTYE</t>
  </si>
  <si>
    <t>NQOHN2</t>
  </si>
  <si>
    <t>AGMB5S</t>
  </si>
  <si>
    <t>LD9B3N</t>
  </si>
  <si>
    <t>ZTQH6K</t>
  </si>
  <si>
    <t>C57Y2R</t>
  </si>
  <si>
    <r>
      <t>Labor
csopor</t>
    </r>
    <r>
      <rPr>
        <b/>
        <sz val="9"/>
        <rFont val="Arial"/>
        <family val="2"/>
      </rPr>
      <t>t</t>
    </r>
  </si>
  <si>
    <t>QSVZLI</t>
  </si>
  <si>
    <t>DM3F5C</t>
  </si>
  <si>
    <t>YF1739</t>
  </si>
  <si>
    <t>AZJ0EH</t>
  </si>
  <si>
    <t>U05MH0</t>
  </si>
  <si>
    <t>GIRZ0Z</t>
  </si>
  <si>
    <t>U58XDI</t>
  </si>
  <si>
    <t>IR1LAV</t>
  </si>
  <si>
    <t>QVACPP</t>
  </si>
  <si>
    <t>CWNI2P</t>
  </si>
  <si>
    <t>D3GROC</t>
  </si>
  <si>
    <t>Z74APD</t>
  </si>
  <si>
    <t>HV4RD5</t>
  </si>
  <si>
    <t>PJGFI8</t>
  </si>
  <si>
    <t>DT0416</t>
  </si>
  <si>
    <t>OSAPAN</t>
  </si>
  <si>
    <t>JSTTPD</t>
  </si>
  <si>
    <t>J1DQS4</t>
  </si>
  <si>
    <t>R3CMLY</t>
  </si>
  <si>
    <t>B15P7N</t>
  </si>
  <si>
    <t>JNBG4N</t>
  </si>
  <si>
    <t>ZZXGJR</t>
  </si>
  <si>
    <t>RFCXDB</t>
  </si>
  <si>
    <t>OXUKZS</t>
  </si>
  <si>
    <t>BKEOYE</t>
  </si>
  <si>
    <t>OJ7COK</t>
  </si>
  <si>
    <t>T446FI</t>
  </si>
  <si>
    <t>WY6BQO</t>
  </si>
  <si>
    <t>HV353C</t>
  </si>
  <si>
    <t>G0UVZG</t>
  </si>
  <si>
    <t>J4FTPX</t>
  </si>
  <si>
    <t>FEGWCO</t>
  </si>
  <si>
    <t>FNZ6GR</t>
  </si>
  <si>
    <t>FLC1KQ</t>
  </si>
  <si>
    <t>FUZRXL</t>
  </si>
  <si>
    <t>EIYSS1</t>
  </si>
  <si>
    <t>RZ6YX3</t>
  </si>
  <si>
    <t>SES9PV</t>
  </si>
  <si>
    <t>P06YZ3</t>
  </si>
  <si>
    <t>OQ68ND</t>
  </si>
  <si>
    <t>GJSZHE</t>
  </si>
  <si>
    <t>E4WGLY</t>
  </si>
  <si>
    <t>B30EQW</t>
  </si>
  <si>
    <t>KB3225</t>
  </si>
  <si>
    <t>JUEN5K</t>
  </si>
  <si>
    <t>I95W87</t>
  </si>
  <si>
    <t>WNGK5V</t>
  </si>
  <si>
    <t>FAC6MT</t>
  </si>
  <si>
    <t>MBPMCF</t>
  </si>
  <si>
    <t>ZNOTP5</t>
  </si>
  <si>
    <t>DE1Q7N</t>
  </si>
  <si>
    <t>S5UER9</t>
  </si>
  <si>
    <t>SDNM0C</t>
  </si>
  <si>
    <t>VR9GVL</t>
  </si>
  <si>
    <t>A5OK1Q</t>
  </si>
  <si>
    <t>ILWXZU</t>
  </si>
  <si>
    <t>AHLAH8</t>
  </si>
  <si>
    <t>B5NE46</t>
  </si>
  <si>
    <t>GVNA87</t>
  </si>
  <si>
    <t>AD6VZJ</t>
  </si>
  <si>
    <t>GBM8HA</t>
  </si>
  <si>
    <t>SUZ00E</t>
  </si>
  <si>
    <t>IFCBFM</t>
  </si>
  <si>
    <t>AU4OCI</t>
  </si>
  <si>
    <t>GXDELO</t>
  </si>
  <si>
    <t>EC2VK8</t>
  </si>
  <si>
    <t>BBYH9Z</t>
  </si>
  <si>
    <t>R2ZW86</t>
  </si>
  <si>
    <t>QINPUO</t>
  </si>
  <si>
    <t>Y9XS6Y</t>
  </si>
  <si>
    <t>NQN75G</t>
  </si>
  <si>
    <t>WXFYDD</t>
  </si>
  <si>
    <t>QO8BJC</t>
  </si>
  <si>
    <t>ASQPKS</t>
  </si>
  <si>
    <t>ZC2M1V</t>
  </si>
  <si>
    <t>LY9EGP</t>
  </si>
  <si>
    <t>CNJRLH</t>
  </si>
  <si>
    <t>ZM2C4B</t>
  </si>
  <si>
    <t>FJEUX4</t>
  </si>
  <si>
    <t>LD09XJ</t>
  </si>
  <si>
    <t>E843AP</t>
  </si>
  <si>
    <t>JVRNPL</t>
  </si>
  <si>
    <t>CNB9B5</t>
  </si>
  <si>
    <t>UJTEM3</t>
  </si>
  <si>
    <t>GCN59R</t>
  </si>
  <si>
    <t>AC6XBX</t>
  </si>
  <si>
    <t>L0CJKZ</t>
  </si>
  <si>
    <t>LFAGY2</t>
  </si>
  <si>
    <t>IA6U5S</t>
  </si>
  <si>
    <t>EC1DFN</t>
  </si>
  <si>
    <t>K5EAZH</t>
  </si>
  <si>
    <t>VHOLRV</t>
  </si>
  <si>
    <t>R319MZ</t>
  </si>
  <si>
    <t>AG9A0L</t>
  </si>
  <si>
    <t>U0XDPI</t>
  </si>
  <si>
    <t>A0P9A9</t>
  </si>
  <si>
    <t>Q5ZQ09</t>
  </si>
  <si>
    <t>O5G5LS</t>
  </si>
  <si>
    <t>DU5O8E</t>
  </si>
  <si>
    <t>QN0UXI</t>
  </si>
  <si>
    <t>GPL30Q</t>
  </si>
  <si>
    <t>UUMCPP</t>
  </si>
  <si>
    <t>YQZ0RT</t>
  </si>
  <si>
    <t>A936IZ</t>
  </si>
  <si>
    <t>E9EUNA</t>
  </si>
  <si>
    <t>TX7T5A</t>
  </si>
  <si>
    <t>APNTCA</t>
  </si>
  <si>
    <t>S046PD</t>
  </si>
  <si>
    <t>Q1J4KD</t>
  </si>
  <si>
    <t>E1LGGI</t>
  </si>
  <si>
    <t>JUZ7LV</t>
  </si>
  <si>
    <t>X862PE</t>
  </si>
  <si>
    <t>LTKFCT</t>
  </si>
  <si>
    <t>GUNXQ0</t>
  </si>
  <si>
    <t>XN7JCH</t>
  </si>
  <si>
    <t>FNIRMD</t>
  </si>
  <si>
    <t>PIP59E</t>
  </si>
  <si>
    <t>LAB10</t>
  </si>
  <si>
    <t>elm</t>
  </si>
  <si>
    <t>gyak</t>
  </si>
  <si>
    <t>AIV</t>
  </si>
  <si>
    <t>Elm.min.AIV</t>
  </si>
  <si>
    <t>Gyak.min.AIV</t>
  </si>
  <si>
    <t>LAB05</t>
  </si>
  <si>
    <t>Laborfelmentett</t>
  </si>
  <si>
    <t>LAB09</t>
  </si>
  <si>
    <t>LAB06</t>
  </si>
  <si>
    <t>LAB11</t>
  </si>
  <si>
    <t>LAB08</t>
  </si>
  <si>
    <t>LAB07</t>
  </si>
  <si>
    <t>LAB04</t>
  </si>
  <si>
    <t>LAB02</t>
  </si>
  <si>
    <t>LAB03</t>
  </si>
  <si>
    <t>LAB01</t>
  </si>
  <si>
    <t>CUMFRX</t>
  </si>
  <si>
    <t>YTGEHF</t>
  </si>
  <si>
    <t>AMGHR8</t>
  </si>
  <si>
    <t>CIAEDK</t>
  </si>
  <si>
    <t>EDXXRX</t>
  </si>
  <si>
    <t>GSA9YS</t>
  </si>
  <si>
    <t>GZMGZJ</t>
  </si>
  <si>
    <t>PRGH9K</t>
  </si>
  <si>
    <t>I7UYII</t>
  </si>
  <si>
    <t>ZYIDW2</t>
  </si>
  <si>
    <t>TK1VOP</t>
  </si>
  <si>
    <t>JGL9PP</t>
  </si>
  <si>
    <t>NG4BZO</t>
  </si>
  <si>
    <t>DTTGJN</t>
  </si>
  <si>
    <t>UTMXLQ</t>
  </si>
  <si>
    <t>C1KTXN</t>
  </si>
  <si>
    <t>WQS2AM</t>
  </si>
  <si>
    <t>CQG5O2</t>
  </si>
  <si>
    <t>C3ZAMX</t>
  </si>
  <si>
    <t>QVHN7K</t>
  </si>
  <si>
    <t>AI6ZM4</t>
  </si>
  <si>
    <t>JIVHQC</t>
  </si>
  <si>
    <t>AJDSNF</t>
  </si>
  <si>
    <t>LPN9XK</t>
  </si>
  <si>
    <t>O0QOG2</t>
  </si>
  <si>
    <t>E8W2L6</t>
  </si>
  <si>
    <t>ITUPDH</t>
  </si>
  <si>
    <t>XCGKXF</t>
  </si>
  <si>
    <t>HGPV4T</t>
  </si>
  <si>
    <t>PXRV2W</t>
  </si>
  <si>
    <t>SDA7T5</t>
  </si>
  <si>
    <t>VNQEC9</t>
  </si>
  <si>
    <t>WQASIC</t>
  </si>
  <si>
    <t>ZXDQAQ</t>
  </si>
  <si>
    <t>CW2897</t>
  </si>
  <si>
    <t>LO5EOG</t>
  </si>
  <si>
    <t>BEI905</t>
  </si>
  <si>
    <t>GB4LOW</t>
  </si>
  <si>
    <t>EF4W2T</t>
  </si>
  <si>
    <t>UZDTFT</t>
  </si>
  <si>
    <t>VG9DNY</t>
  </si>
  <si>
    <t>K24A3N</t>
  </si>
  <si>
    <t>UTHFIG</t>
  </si>
  <si>
    <t>XT6V5J</t>
  </si>
  <si>
    <t>YU32VP</t>
  </si>
  <si>
    <t>CULIN0</t>
  </si>
  <si>
    <t>E7OHN4</t>
  </si>
  <si>
    <t>EY0LVT</t>
  </si>
  <si>
    <t>C3LEOG</t>
  </si>
  <si>
    <t>FIG6JB</t>
  </si>
  <si>
    <t>CCRBHE</t>
  </si>
  <si>
    <t>TT2LUB</t>
  </si>
  <si>
    <t>SURKF5</t>
  </si>
  <si>
    <t>BZYIAU</t>
  </si>
  <si>
    <t>A2RCTR</t>
  </si>
  <si>
    <t>H8N5QY</t>
  </si>
  <si>
    <t>WIT65E</t>
  </si>
  <si>
    <t>QP5961</t>
  </si>
  <si>
    <t>HTSTU2</t>
  </si>
  <si>
    <t>H0IFHP</t>
  </si>
  <si>
    <t>D179PX</t>
  </si>
  <si>
    <t>QDRW09</t>
  </si>
  <si>
    <t>CPGX1R</t>
  </si>
  <si>
    <t>XJG7VN</t>
  </si>
  <si>
    <t>WRJXM4</t>
  </si>
  <si>
    <t>U8I21O</t>
  </si>
  <si>
    <t>AQ10C3</t>
  </si>
  <si>
    <t>USQD9N</t>
  </si>
  <si>
    <t>FMMFYH</t>
  </si>
  <si>
    <t>PQCPWF</t>
  </si>
  <si>
    <t>EZWZ31</t>
  </si>
  <si>
    <t>BHT6YW</t>
  </si>
  <si>
    <t>XI6F3O</t>
  </si>
  <si>
    <t>BFP7KU</t>
  </si>
  <si>
    <t>SR0HPM</t>
  </si>
  <si>
    <t>PBQP87</t>
  </si>
  <si>
    <t>TRZTW6</t>
  </si>
  <si>
    <t>NCBW2S</t>
  </si>
  <si>
    <t>GAN1HL</t>
  </si>
  <si>
    <t>QFYB3A</t>
  </si>
  <si>
    <t>Z60ETN</t>
  </si>
  <si>
    <t>B4A17X</t>
  </si>
  <si>
    <t>IBVVJO</t>
  </si>
  <si>
    <t>NNHYH6</t>
  </si>
  <si>
    <t>WG74SM</t>
  </si>
  <si>
    <t>SMOQX5</t>
  </si>
  <si>
    <t>UDIFH6</t>
  </si>
  <si>
    <t>ZLFF3N</t>
  </si>
  <si>
    <t>BZWGZP</t>
  </si>
  <si>
    <t>EALR41</t>
  </si>
  <si>
    <t>K68QL4</t>
  </si>
  <si>
    <t>Varga Balázs, Bányai Tibor</t>
  </si>
  <si>
    <t>Szállási Zoltán Sándor, Szabó Krisztián</t>
  </si>
  <si>
    <t>Bányai Tibor, Varga Balázs</t>
  </si>
  <si>
    <t>Tóth Zsolt Benedek, Dr. Hrivnák István</t>
  </si>
  <si>
    <t>Aradi Szilárd, Dr. Komócsin Zoltán</t>
  </si>
  <si>
    <t>Meyer Dóra, Szabó Krisztián</t>
  </si>
  <si>
    <t>Aradi Szilárd, Dr. Szabó Géza</t>
  </si>
  <si>
    <t>Zh</t>
  </si>
  <si>
    <t>Pótzh</t>
  </si>
  <si>
    <t>Elm.min.Zh</t>
  </si>
  <si>
    <t>Gyak.min.Zh</t>
  </si>
  <si>
    <t>Elm.min.Pzh</t>
  </si>
  <si>
    <t>Gyak.min.Pzh</t>
  </si>
  <si>
    <t>HF
elfogadva</t>
  </si>
  <si>
    <t>ZH össz.</t>
  </si>
  <si>
    <t>Összpontszám</t>
  </si>
  <si>
    <t>Elektrotechnika II. BSc 2009/2010 II. félév</t>
  </si>
  <si>
    <t>QJWYOG</t>
  </si>
  <si>
    <t>PW93IH</t>
  </si>
  <si>
    <t>FXL471</t>
  </si>
  <si>
    <t>BRSIL0</t>
  </si>
  <si>
    <t>Zh 1</t>
  </si>
  <si>
    <t>Pótzh 1</t>
  </si>
  <si>
    <t>PW6N9G</t>
  </si>
  <si>
    <t>FLZ51D</t>
  </si>
  <si>
    <t>BR5IL0</t>
  </si>
  <si>
    <t>CZJLKV</t>
  </si>
  <si>
    <t>nincs beadva</t>
  </si>
  <si>
    <t>Zh 2</t>
  </si>
  <si>
    <t>PÓT-PÓT Zh 1</t>
  </si>
  <si>
    <t>pont</t>
  </si>
  <si>
    <t>OK (-3)</t>
  </si>
  <si>
    <t xml:space="preserve">OK  </t>
  </si>
  <si>
    <t>OK (-1)</t>
  </si>
  <si>
    <t>HF elfogadva</t>
  </si>
  <si>
    <t xml:space="preserve"> </t>
  </si>
  <si>
    <t>Pót Zh 2</t>
  </si>
  <si>
    <t>OK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</si>
</sst>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mmmm\ d\,\ yyyy"/>
    <numFmt numFmtId="189" formatCode="#,##0.0"/>
    <numFmt numFmtId="190" formatCode="0.0%"/>
    <numFmt numFmtId="191" formatCode="[$-40E]yyyy\.\ mmmm\ d\."/>
    <numFmt numFmtId="192" formatCode="yyyy/mm/dd;@"/>
  </numFmts>
  <fonts count="1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CE"/>
      <family val="0"/>
    </font>
    <font>
      <sz val="11"/>
      <name val="Times New Roman CE"/>
      <family val="0"/>
    </font>
    <font>
      <sz val="14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86" fontId="1" fillId="0" borderId="0" xfId="0" applyNumberFormat="1" applyFont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86" fontId="4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21" applyFont="1" applyAlignment="1">
      <alignment vertical="center"/>
      <protection/>
    </xf>
    <xf numFmtId="190" fontId="12" fillId="0" borderId="0" xfId="24" applyNumberFormat="1" applyFont="1" applyAlignment="1">
      <alignment vertical="center"/>
    </xf>
    <xf numFmtId="2" fontId="12" fillId="0" borderId="0" xfId="21" applyNumberFormat="1" applyFont="1" applyAlignment="1">
      <alignment vertical="center"/>
      <protection/>
    </xf>
    <xf numFmtId="0" fontId="12" fillId="0" borderId="0" xfId="20" applyFont="1" applyAlignment="1">
      <alignment vertical="center"/>
      <protection/>
    </xf>
    <xf numFmtId="1" fontId="12" fillId="0" borderId="0" xfId="21" applyNumberFormat="1" applyFont="1" applyAlignment="1">
      <alignment vertical="center"/>
      <protection/>
    </xf>
    <xf numFmtId="1" fontId="7" fillId="0" borderId="1" xfId="19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86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86" fontId="0" fillId="0" borderId="0" xfId="0" applyNumberFormat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186" fontId="2" fillId="0" borderId="0" xfId="0" applyNumberFormat="1" applyFont="1" applyAlignment="1" applyProtection="1">
      <alignment horizontal="left"/>
      <protection locked="0"/>
    </xf>
    <xf numFmtId="186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locked="0"/>
    </xf>
    <xf numFmtId="186" fontId="5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2" fillId="0" borderId="2" xfId="0" applyFont="1" applyFill="1" applyBorder="1" applyAlignment="1" applyProtection="1">
      <alignment/>
      <protection/>
    </xf>
    <xf numFmtId="186" fontId="4" fillId="0" borderId="3" xfId="0" applyNumberFormat="1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>
      <alignment/>
    </xf>
    <xf numFmtId="186" fontId="2" fillId="0" borderId="1" xfId="0" applyNumberFormat="1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/>
      <protection locked="0"/>
    </xf>
    <xf numFmtId="186" fontId="7" fillId="0" borderId="3" xfId="0" applyNumberFormat="1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5" fillId="0" borderId="1" xfId="0" applyFont="1" applyFill="1" applyBorder="1" applyAlignment="1">
      <alignment/>
    </xf>
    <xf numFmtId="1" fontId="6" fillId="0" borderId="4" xfId="0" applyNumberFormat="1" applyFont="1" applyBorder="1" applyAlignment="1" applyProtection="1">
      <alignment horizontal="center"/>
      <protection locked="0"/>
    </xf>
    <xf numFmtId="1" fontId="2" fillId="0" borderId="5" xfId="0" applyNumberFormat="1" applyFont="1" applyBorder="1" applyAlignment="1" applyProtection="1">
      <alignment horizontal="center"/>
      <protection locked="0"/>
    </xf>
    <xf numFmtId="1" fontId="2" fillId="0" borderId="6" xfId="0" applyNumberFormat="1" applyFont="1" applyBorder="1" applyAlignment="1" applyProtection="1">
      <alignment horizontal="center"/>
      <protection locked="0"/>
    </xf>
    <xf numFmtId="186" fontId="4" fillId="0" borderId="1" xfId="19" applyNumberFormat="1" applyFont="1" applyFill="1" applyBorder="1" applyAlignment="1" applyProtection="1">
      <alignment horizontal="center" vertical="center"/>
      <protection/>
    </xf>
    <xf numFmtId="186" fontId="2" fillId="0" borderId="7" xfId="0" applyNumberFormat="1" applyFont="1" applyBorder="1" applyAlignment="1" applyProtection="1">
      <alignment horizontal="center" vertical="center"/>
      <protection locked="0"/>
    </xf>
    <xf numFmtId="186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86" fontId="2" fillId="0" borderId="1" xfId="0" applyNumberFormat="1" applyFont="1" applyBorder="1" applyAlignment="1" applyProtection="1">
      <alignment horizontal="left" vertic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86" fontId="2" fillId="0" borderId="1" xfId="0" applyNumberFormat="1" applyFont="1" applyBorder="1" applyAlignment="1" applyProtection="1">
      <alignment horizontal="center" vertical="center" wrapText="1"/>
      <protection locked="0"/>
    </xf>
    <xf numFmtId="186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186" fontId="6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EL_NEVS" xfId="19"/>
    <cellStyle name="Normál_el99002" xfId="20"/>
    <cellStyle name="Normál_kzgyak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6"/>
  <sheetViews>
    <sheetView tabSelected="1" workbookViewId="0" topLeftCell="A1">
      <selection activeCell="F1" sqref="F1"/>
    </sheetView>
  </sheetViews>
  <sheetFormatPr defaultColWidth="9.140625" defaultRowHeight="12.75"/>
  <cols>
    <col min="1" max="1" width="4.57421875" style="15" customWidth="1"/>
    <col min="2" max="2" width="25.8515625" style="32" bestFit="1" customWidth="1"/>
    <col min="3" max="3" width="20.8515625" style="26" customWidth="1"/>
    <col min="4" max="4" width="4.00390625" style="8" bestFit="1" customWidth="1"/>
    <col min="5" max="5" width="4.8515625" style="8" bestFit="1" customWidth="1"/>
    <col min="6" max="6" width="4.8515625" style="9" bestFit="1" customWidth="1"/>
    <col min="7" max="7" width="4.00390625" style="8" bestFit="1" customWidth="1"/>
    <col min="8" max="8" width="4.8515625" style="8" bestFit="1" customWidth="1"/>
    <col min="9" max="9" width="4.8515625" style="9" bestFit="1" customWidth="1"/>
    <col min="10" max="10" width="4.00390625" style="8" bestFit="1" customWidth="1"/>
    <col min="11" max="11" width="4.8515625" style="8" customWidth="1"/>
    <col min="12" max="12" width="4.8515625" style="9" bestFit="1" customWidth="1"/>
    <col min="13" max="13" width="5.8515625" style="9" customWidth="1"/>
    <col min="14" max="14" width="6.00390625" style="25" customWidth="1"/>
    <col min="15" max="15" width="6.00390625" style="8" customWidth="1"/>
    <col min="16" max="16" width="6.7109375" style="10" bestFit="1" customWidth="1"/>
    <col min="17" max="17" width="38.57421875" style="27" bestFit="1" customWidth="1"/>
    <col min="18" max="18" width="17.00390625" style="27" customWidth="1"/>
    <col min="19" max="19" width="30.7109375" style="7" customWidth="1"/>
    <col min="20" max="20" width="9.57421875" style="28" bestFit="1" customWidth="1"/>
    <col min="21" max="21" width="16.00390625" style="28" bestFit="1" customWidth="1"/>
    <col min="22" max="22" width="9.140625" style="11" customWidth="1"/>
    <col min="23" max="16384" width="8.8515625" style="11" customWidth="1"/>
  </cols>
  <sheetData>
    <row r="1" spans="1:21" s="7" customFormat="1" ht="20.25" customHeight="1">
      <c r="A1" s="5" t="s">
        <v>269</v>
      </c>
      <c r="B1" s="27"/>
      <c r="C1" s="39"/>
      <c r="D1" s="39"/>
      <c r="E1" s="39"/>
      <c r="F1" s="39"/>
      <c r="G1" s="39"/>
      <c r="H1" s="39"/>
      <c r="I1" s="39"/>
      <c r="J1" s="39"/>
      <c r="K1" s="38"/>
      <c r="L1" s="38"/>
      <c r="M1" s="38"/>
      <c r="N1" s="40"/>
      <c r="O1" s="40"/>
      <c r="P1" s="6"/>
      <c r="Q1" s="27"/>
      <c r="R1" s="27"/>
      <c r="T1" s="8"/>
      <c r="U1" s="8"/>
    </row>
    <row r="3" spans="1:22" s="12" customFormat="1" ht="15" customHeight="1">
      <c r="A3" s="57" t="s">
        <v>4</v>
      </c>
      <c r="B3" s="59"/>
      <c r="C3" s="61"/>
      <c r="D3" s="60" t="s">
        <v>260</v>
      </c>
      <c r="E3" s="60"/>
      <c r="F3" s="60"/>
      <c r="G3" s="60" t="s">
        <v>261</v>
      </c>
      <c r="H3" s="60"/>
      <c r="I3" s="60"/>
      <c r="J3" s="60" t="s">
        <v>148</v>
      </c>
      <c r="K3" s="60"/>
      <c r="L3" s="60"/>
      <c r="M3" s="66" t="s">
        <v>266</v>
      </c>
      <c r="N3" s="63" t="s">
        <v>5</v>
      </c>
      <c r="O3" s="65" t="s">
        <v>6</v>
      </c>
      <c r="P3" s="70" t="s">
        <v>1</v>
      </c>
      <c r="Q3" s="68" t="s">
        <v>2</v>
      </c>
      <c r="R3" s="65" t="s">
        <v>27</v>
      </c>
      <c r="S3" s="57" t="s">
        <v>3</v>
      </c>
      <c r="T3" s="53" t="s">
        <v>267</v>
      </c>
      <c r="U3" s="53" t="s">
        <v>268</v>
      </c>
      <c r="V3" s="55" t="s">
        <v>7</v>
      </c>
    </row>
    <row r="4" spans="1:22" s="12" customFormat="1" ht="15">
      <c r="A4" s="57"/>
      <c r="B4" s="59"/>
      <c r="C4" s="62"/>
      <c r="D4" s="36" t="s">
        <v>146</v>
      </c>
      <c r="E4" s="36" t="s">
        <v>147</v>
      </c>
      <c r="F4" s="37" t="s">
        <v>0</v>
      </c>
      <c r="G4" s="36" t="s">
        <v>146</v>
      </c>
      <c r="H4" s="36" t="s">
        <v>147</v>
      </c>
      <c r="I4" s="37" t="s">
        <v>0</v>
      </c>
      <c r="J4" s="36" t="s">
        <v>146</v>
      </c>
      <c r="K4" s="36" t="s">
        <v>147</v>
      </c>
      <c r="L4" s="37" t="s">
        <v>0</v>
      </c>
      <c r="M4" s="67"/>
      <c r="N4" s="64"/>
      <c r="O4" s="65"/>
      <c r="P4" s="70"/>
      <c r="Q4" s="69"/>
      <c r="R4" s="65"/>
      <c r="S4" s="58"/>
      <c r="T4" s="54"/>
      <c r="U4" s="54"/>
      <c r="V4" s="56"/>
    </row>
    <row r="5" spans="2:18" ht="15">
      <c r="B5" s="44"/>
      <c r="C5" s="33"/>
      <c r="R5" s="34"/>
    </row>
    <row r="6" spans="1:22" s="12" customFormat="1" ht="15" customHeight="1">
      <c r="A6" s="41">
        <v>1</v>
      </c>
      <c r="B6" s="43"/>
      <c r="C6" s="43" t="s">
        <v>28</v>
      </c>
      <c r="D6" s="42"/>
      <c r="E6" s="13"/>
      <c r="F6" s="23">
        <f>IF(AND(ISBLANK(D6),ISBLANK(E6)),"",IF(OR(D6&lt;'Pontszamok-Osszesites'!$G$2,E6&lt;'Pontszamok-Osszesites'!$H$2),1,VLOOKUP(ROUNDUP(D6+E6,0),'Pontszamok-Osszesites'!$A$1:$B$5,2)))</f>
      </c>
      <c r="G6" s="13"/>
      <c r="H6" s="13"/>
      <c r="I6" s="23">
        <f>IF(AND(ISBLANK(G6),ISBLANK(H6)),"",IF(OR(G6&lt;'Pontszamok-Osszesites'!$J$2,H6&lt;'Pontszamok-Osszesites'!$K$2),1,VLOOKUP(ROUNDUP(G6+H6,0),'Pontszamok-Osszesites'!$A$1:$B$5,2)))</f>
      </c>
      <c r="J6" s="13"/>
      <c r="K6" s="13"/>
      <c r="L6" s="23">
        <f>IF(AND(ISBLANK(J6),ISBLANK(K6)),"",IF(OR(J6&lt;'Pontszamok-Osszesites'!$M$2,K6&lt;'Pontszamok-Osszesites'!$N$2),1,VLOOKUP(ROUNDUP(J6+K6,0),'Pontszamok-Osszesites'!$A$1:$B$5,2)))</f>
      </c>
      <c r="M6" s="23"/>
      <c r="N6" s="13"/>
      <c r="O6" s="13"/>
      <c r="P6" s="23" t="str">
        <f>IF((V6=TRUE),"-",IF(R6="Laborfelmentett",VLOOKUP(INT(U6),'Pontszamok-Osszesites'!$A$1:$B$5,2),VLOOKUP(INT(U6),'Pontszamok-Osszesites'!$D$1:$E$5,2)))</f>
        <v>-</v>
      </c>
      <c r="Q6" s="48" t="s">
        <v>253</v>
      </c>
      <c r="R6" s="48" t="s">
        <v>151</v>
      </c>
      <c r="S6" s="45"/>
      <c r="T6" s="33">
        <f>IF(AND(OR(D6&lt;'Pontszamok-Osszesites'!$G$2,E6&lt;'Pontszamok-Osszesites'!$H$2),OR(G6&lt;'Pontszamok-Osszesites'!$J$2,H6&lt;'Pontszamok-Osszesites'!$K$2),OR(J6&lt;'Pontszamok-Osszesites'!$M$2,K6&lt;'Pontszamok-Osszesites'!$N$2)),0,INT(MAX(D6+E6,G6+H6,J6+K6)+0.5))</f>
        <v>0</v>
      </c>
      <c r="U6" s="33">
        <f>IF(OR(T6&lt;10.5,AND(NOT(R6="Laborfelmentett"),OR(ISBLANK(M6),O6&lt;10.5))),0,IF(R6="Laborfelmentett",(INT(MAX(D6+E6,G6+H6,J6+K6)+0.5)),SUM(INT(MAX(D6+E6,G6+H6,J6+K6)+0.5),N6,O6)))</f>
        <v>0</v>
      </c>
      <c r="V6" s="35" t="b">
        <f>IF(R6="Laborfelmentett",AND(ISBLANK(D6),ISBLANK(E6),ISBLANK(G6),ISBLANK(H6),ISBLANK(J6),ISBLANK(K6)),AND(ISBLANK(D6),ISBLANK(E6),ISBLANK(G6),ISBLANK(H6),ISBLANK(J6),ISBLANK(K6),ISBLANK(M6),ISBLANK(O6)))</f>
        <v>1</v>
      </c>
    </row>
    <row r="7" spans="1:22" s="12" customFormat="1" ht="15" customHeight="1">
      <c r="A7" s="41">
        <v>2</v>
      </c>
      <c r="B7" s="43"/>
      <c r="C7" s="43" t="s">
        <v>162</v>
      </c>
      <c r="D7" s="42"/>
      <c r="E7" s="13"/>
      <c r="F7" s="23">
        <f>IF(AND(ISBLANK(D7),ISBLANK(E7)),"",IF(OR(D7&lt;'Pontszamok-Osszesites'!$G$2,E7&lt;'Pontszamok-Osszesites'!$H$2),1,VLOOKUP(ROUNDUP(D7+E7,0),'Pontszamok-Osszesites'!$A$1:$B$5,2)))</f>
      </c>
      <c r="G7" s="13">
        <v>5</v>
      </c>
      <c r="H7" s="13">
        <v>8.5</v>
      </c>
      <c r="I7" s="23">
        <f>IF(AND(ISBLANK(G7),ISBLANK(H7)),"",IF(OR(G7&lt;'Pontszamok-Osszesites'!$J$2,H7&lt;'Pontszamok-Osszesites'!$K$2),1,VLOOKUP(ROUNDUP(G7+H7,0),'Pontszamok-Osszesites'!$A$1:$B$5,2)))</f>
        <v>3</v>
      </c>
      <c r="J7" s="13"/>
      <c r="K7" s="13"/>
      <c r="L7" s="23">
        <f>IF(AND(ISBLANK(J7),ISBLANK(K7)),"",IF(OR(J7&lt;'Pontszamok-Osszesites'!$M$2,K7&lt;'Pontszamok-Osszesites'!$N$2),1,VLOOKUP(ROUNDUP(J7+K7,0),'Pontszamok-Osszesites'!$A$1:$B$5,2)))</f>
      </c>
      <c r="M7" s="23"/>
      <c r="N7" s="13"/>
      <c r="O7" s="13"/>
      <c r="P7" s="23">
        <f>IF((V7=TRUE),"-",IF(R7="Laborfelmentett",VLOOKUP(INT(U7),'Pontszamok-Osszesites'!$A$1:$B$5,2),VLOOKUP(INT(U7),'Pontszamok-Osszesites'!$D$1:$E$5,2)))</f>
        <v>3</v>
      </c>
      <c r="Q7" s="48"/>
      <c r="R7" s="48" t="s">
        <v>152</v>
      </c>
      <c r="S7" s="45"/>
      <c r="T7" s="33">
        <f>IF(AND(OR(D7&lt;'Pontszamok-Osszesites'!$G$2,E7&lt;'Pontszamok-Osszesites'!$H$2),OR(G7&lt;'Pontszamok-Osszesites'!$J$2,H7&lt;'Pontszamok-Osszesites'!$K$2),OR(J7&lt;'Pontszamok-Osszesites'!$M$2,K7&lt;'Pontszamok-Osszesites'!$N$2)),0,INT(MAX(D7+E7,G7+H7,J7+K7)+0.5))</f>
        <v>14</v>
      </c>
      <c r="U7" s="33">
        <f aca="true" t="shared" si="0" ref="U7:U70">IF(OR(T7&lt;10.5,AND(NOT(R7="Laborfelmentett"),OR(ISBLANK(M7),O7&lt;10.5))),0,IF(R7="Laborfelmentett",(INT(MAX(D7+E7,G7+H7,J7+K7)+0.5)),SUM(INT(MAX(D7+E7,G7+H7,J7+K7)+0.5),N7,O7)))</f>
        <v>14</v>
      </c>
      <c r="V7" s="35" t="b">
        <f aca="true" t="shared" si="1" ref="V7:V70">IF(R7="Laborfelmentett",AND(ISBLANK(D7),ISBLANK(E7),ISBLANK(G7),ISBLANK(H7),ISBLANK(J7),ISBLANK(K7)),AND(ISBLANK(D7),ISBLANK(E7),ISBLANK(G7),ISBLANK(H7),ISBLANK(J7),ISBLANK(K7),ISBLANK(M7),ISBLANK(O7)))</f>
        <v>0</v>
      </c>
    </row>
    <row r="8" spans="1:22" s="14" customFormat="1" ht="15" customHeight="1">
      <c r="A8" s="41">
        <v>3</v>
      </c>
      <c r="B8" s="43"/>
      <c r="C8" s="43" t="s">
        <v>163</v>
      </c>
      <c r="D8" s="42">
        <v>5.5</v>
      </c>
      <c r="E8" s="13">
        <v>1</v>
      </c>
      <c r="F8" s="23">
        <f>IF(AND(ISBLANK(D8),ISBLANK(E8)),"",IF(OR(D8&lt;'Pontszamok-Osszesites'!$G$2,E8&lt;'Pontszamok-Osszesites'!$H$2),1,VLOOKUP(ROUNDUP(D8+E8,0),'Pontszamok-Osszesites'!$A$1:$B$5,2)))</f>
        <v>1</v>
      </c>
      <c r="G8" s="13">
        <v>2</v>
      </c>
      <c r="H8" s="13"/>
      <c r="I8" s="23">
        <f>IF(AND(ISBLANK(G8),ISBLANK(H8)),"",IF(OR(G8&lt;'Pontszamok-Osszesites'!$J$2,H8&lt;'Pontszamok-Osszesites'!$K$2),1,VLOOKUP(ROUNDUP(G8+H8,0),'Pontszamok-Osszesites'!$A$1:$B$5,2)))</f>
        <v>1</v>
      </c>
      <c r="J8" s="13">
        <v>2.5</v>
      </c>
      <c r="K8" s="13">
        <v>4.5</v>
      </c>
      <c r="L8" s="23">
        <f>IF(AND(ISBLANK(J8),ISBLANK(K8)),"",IF(OR(J8&lt;'Pontszamok-Osszesites'!$M$2,K8&lt;'Pontszamok-Osszesites'!$N$2),1,VLOOKUP(ROUNDUP(J8+K8,0),'Pontszamok-Osszesites'!$A$1:$B$5,2)))</f>
        <v>1</v>
      </c>
      <c r="M8" s="23"/>
      <c r="N8" s="13"/>
      <c r="O8" s="13"/>
      <c r="P8" s="23">
        <f>IF((V8=TRUE),"-",IF(R8="Laborfelmentett",VLOOKUP(INT(U8),'Pontszamok-Osszesites'!$A$1:$B$5,2),VLOOKUP(INT(U8),'Pontszamok-Osszesites'!$D$1:$E$5,2)))</f>
        <v>1</v>
      </c>
      <c r="Q8" s="48"/>
      <c r="R8" s="48" t="s">
        <v>152</v>
      </c>
      <c r="S8" s="45"/>
      <c r="T8" s="33">
        <f>IF(AND(OR(D8&lt;'Pontszamok-Osszesites'!$G$2,E8&lt;'Pontszamok-Osszesites'!$H$2),OR(G8&lt;'Pontszamok-Osszesites'!$J$2,H8&lt;'Pontszamok-Osszesites'!$K$2),OR(J8&lt;'Pontszamok-Osszesites'!$M$2,K8&lt;'Pontszamok-Osszesites'!$N$2)),0,INT(MAX(D8+E8,G8+H8,J8+K8)+0.5))</f>
        <v>7</v>
      </c>
      <c r="U8" s="33">
        <f t="shared" si="0"/>
        <v>0</v>
      </c>
      <c r="V8" s="35" t="b">
        <f t="shared" si="1"/>
        <v>0</v>
      </c>
    </row>
    <row r="9" spans="1:22" s="14" customFormat="1" ht="15" customHeight="1">
      <c r="A9" s="41">
        <v>4</v>
      </c>
      <c r="B9" s="43"/>
      <c r="C9" s="43" t="s">
        <v>164</v>
      </c>
      <c r="D9" s="42"/>
      <c r="E9" s="13"/>
      <c r="F9" s="23">
        <f>IF(AND(ISBLANK(D9),ISBLANK(E9)),"",IF(OR(D9&lt;'Pontszamok-Osszesites'!$G$2,E9&lt;'Pontszamok-Osszesites'!$H$2),1,VLOOKUP(ROUNDUP(D9+E9,0),'Pontszamok-Osszesites'!$A$1:$B$5,2)))</f>
      </c>
      <c r="G9" s="13"/>
      <c r="H9" s="13"/>
      <c r="I9" s="23">
        <f>IF(AND(ISBLANK(G9),ISBLANK(H9)),"",IF(OR(G9&lt;'Pontszamok-Osszesites'!$J$2,H9&lt;'Pontszamok-Osszesites'!$K$2),1,VLOOKUP(ROUNDUP(G9+H9,0),'Pontszamok-Osszesites'!$A$1:$B$5,2)))</f>
      </c>
      <c r="J9" s="13"/>
      <c r="K9" s="13"/>
      <c r="L9" s="23">
        <f>IF(AND(ISBLANK(J9),ISBLANK(K9)),"",IF(OR(J9&lt;'Pontszamok-Osszesites'!$M$2,K9&lt;'Pontszamok-Osszesites'!$N$2),1,VLOOKUP(ROUNDUP(J9+K9,0),'Pontszamok-Osszesites'!$A$1:$B$5,2)))</f>
      </c>
      <c r="M9" s="23"/>
      <c r="N9" s="13"/>
      <c r="O9" s="13"/>
      <c r="P9" s="23" t="str">
        <f>IF((V9=TRUE),"-",IF(R9="Laborfelmentett",VLOOKUP(INT(U9),'Pontszamok-Osszesites'!$A$1:$B$5,2),VLOOKUP(INT(U9),'Pontszamok-Osszesites'!$D$1:$E$5,2)))</f>
        <v>-</v>
      </c>
      <c r="Q9" s="48"/>
      <c r="R9" s="48" t="s">
        <v>152</v>
      </c>
      <c r="S9" s="45"/>
      <c r="T9" s="33">
        <f>IF(AND(OR(D9&lt;'Pontszamok-Osszesites'!$G$2,E9&lt;'Pontszamok-Osszesites'!$H$2),OR(G9&lt;'Pontszamok-Osszesites'!$J$2,H9&lt;'Pontszamok-Osszesites'!$K$2),OR(J9&lt;'Pontszamok-Osszesites'!$M$2,K9&lt;'Pontszamok-Osszesites'!$N$2)),0,INT(MAX(D9+E9,G9+H9,J9+K9)+0.5))</f>
        <v>0</v>
      </c>
      <c r="U9" s="33">
        <f t="shared" si="0"/>
        <v>0</v>
      </c>
      <c r="V9" s="35" t="b">
        <f t="shared" si="1"/>
        <v>1</v>
      </c>
    </row>
    <row r="10" spans="1:22" s="14" customFormat="1" ht="15" customHeight="1">
      <c r="A10" s="41">
        <v>5</v>
      </c>
      <c r="B10" s="43"/>
      <c r="C10" s="43" t="s">
        <v>29</v>
      </c>
      <c r="D10" s="42"/>
      <c r="E10" s="13"/>
      <c r="F10" s="23">
        <f>IF(AND(ISBLANK(D10),ISBLANK(E10)),"",IF(OR(D10&lt;'Pontszamok-Osszesites'!$G$2,E10&lt;'Pontszamok-Osszesites'!$H$2),1,VLOOKUP(ROUNDUP(D10+E10,0),'Pontszamok-Osszesites'!$A$1:$B$5,2)))</f>
      </c>
      <c r="G10" s="13"/>
      <c r="H10" s="13"/>
      <c r="I10" s="23">
        <f>IF(AND(ISBLANK(G10),ISBLANK(H10)),"",IF(OR(G10&lt;'Pontszamok-Osszesites'!$J$2,H10&lt;'Pontszamok-Osszesites'!$K$2),1,VLOOKUP(ROUNDUP(G10+H10,0),'Pontszamok-Osszesites'!$A$1:$B$5,2)))</f>
      </c>
      <c r="J10" s="13"/>
      <c r="K10" s="13"/>
      <c r="L10" s="23">
        <f>IF(AND(ISBLANK(J10),ISBLANK(K10)),"",IF(OR(J10&lt;'Pontszamok-Osszesites'!$M$2,K10&lt;'Pontszamok-Osszesites'!$N$2),1,VLOOKUP(ROUNDUP(J10+K10,0),'Pontszamok-Osszesites'!$A$1:$B$5,2)))</f>
      </c>
      <c r="M10" s="23"/>
      <c r="N10" s="13"/>
      <c r="O10" s="13"/>
      <c r="P10" s="23" t="str">
        <f>IF((V10=TRUE),"-",IF(R10="Laborfelmentett",VLOOKUP(INT(U10),'Pontszamok-Osszesites'!$A$1:$B$5,2),VLOOKUP(INT(U10),'Pontszamok-Osszesites'!$D$1:$E$5,2)))</f>
        <v>-</v>
      </c>
      <c r="Q10" s="48" t="s">
        <v>254</v>
      </c>
      <c r="R10" s="48" t="s">
        <v>153</v>
      </c>
      <c r="S10" s="45"/>
      <c r="T10" s="33">
        <f>IF(AND(OR(D10&lt;'Pontszamok-Osszesites'!$G$2,E10&lt;'Pontszamok-Osszesites'!$H$2),OR(G10&lt;'Pontszamok-Osszesites'!$J$2,H10&lt;'Pontszamok-Osszesites'!$K$2),OR(J10&lt;'Pontszamok-Osszesites'!$M$2,K10&lt;'Pontszamok-Osszesites'!$N$2)),0,INT(MAX(D10+E10,G10+H10,J10+K10)+0.5))</f>
        <v>0</v>
      </c>
      <c r="U10" s="33">
        <f t="shared" si="0"/>
        <v>0</v>
      </c>
      <c r="V10" s="35" t="b">
        <f t="shared" si="1"/>
        <v>1</v>
      </c>
    </row>
    <row r="11" spans="1:22" s="14" customFormat="1" ht="15" customHeight="1">
      <c r="A11" s="41">
        <v>6</v>
      </c>
      <c r="B11" s="43"/>
      <c r="C11" s="43" t="s">
        <v>30</v>
      </c>
      <c r="D11" s="42"/>
      <c r="E11" s="13"/>
      <c r="F11" s="23">
        <f>IF(AND(ISBLANK(D11),ISBLANK(E11)),"",IF(OR(D11&lt;'Pontszamok-Osszesites'!$G$2,E11&lt;'Pontszamok-Osszesites'!$H$2),1,VLOOKUP(ROUNDUP(D11+E11,0),'Pontszamok-Osszesites'!$A$1:$B$5,2)))</f>
      </c>
      <c r="G11" s="13"/>
      <c r="H11" s="13"/>
      <c r="I11" s="23">
        <f>IF(AND(ISBLANK(G11),ISBLANK(H11)),"",IF(OR(G11&lt;'Pontszamok-Osszesites'!$J$2,H11&lt;'Pontszamok-Osszesites'!$K$2),1,VLOOKUP(ROUNDUP(G11+H11,0),'Pontszamok-Osszesites'!$A$1:$B$5,2)))</f>
      </c>
      <c r="J11" s="13"/>
      <c r="K11" s="13"/>
      <c r="L11" s="23">
        <f>IF(AND(ISBLANK(J11),ISBLANK(K11)),"",IF(OR(J11&lt;'Pontszamok-Osszesites'!$M$2,K11&lt;'Pontszamok-Osszesites'!$N$2),1,VLOOKUP(ROUNDUP(J11+K11,0),'Pontszamok-Osszesites'!$A$1:$B$5,2)))</f>
      </c>
      <c r="M11" s="23"/>
      <c r="N11" s="13"/>
      <c r="O11" s="13"/>
      <c r="P11" s="23" t="str">
        <f>IF((V11=TRUE),"-",IF(R11="Laborfelmentett",VLOOKUP(INT(U11),'Pontszamok-Osszesites'!$A$1:$B$5,2),VLOOKUP(INT(U11),'Pontszamok-Osszesites'!$D$1:$E$5,2)))</f>
        <v>-</v>
      </c>
      <c r="Q11" s="48" t="s">
        <v>255</v>
      </c>
      <c r="R11" s="48" t="s">
        <v>154</v>
      </c>
      <c r="S11" s="45"/>
      <c r="T11" s="33">
        <f>IF(AND(OR(D11&lt;'Pontszamok-Osszesites'!$G$2,E11&lt;'Pontszamok-Osszesites'!$H$2),OR(G11&lt;'Pontszamok-Osszesites'!$J$2,H11&lt;'Pontszamok-Osszesites'!$K$2),OR(J11&lt;'Pontszamok-Osszesites'!$M$2,K11&lt;'Pontszamok-Osszesites'!$N$2)),0,INT(MAX(D11+E11,G11+H11,J11+K11)+0.5))</f>
        <v>0</v>
      </c>
      <c r="U11" s="33">
        <f t="shared" si="0"/>
        <v>0</v>
      </c>
      <c r="V11" s="35" t="b">
        <f t="shared" si="1"/>
        <v>1</v>
      </c>
    </row>
    <row r="12" spans="1:22" s="14" customFormat="1" ht="15" customHeight="1">
      <c r="A12" s="41">
        <v>7</v>
      </c>
      <c r="B12" s="43"/>
      <c r="C12" s="43" t="s">
        <v>165</v>
      </c>
      <c r="D12" s="42"/>
      <c r="E12" s="13"/>
      <c r="F12" s="23">
        <f>IF(AND(ISBLANK(D12),ISBLANK(E12)),"",IF(OR(D12&lt;'Pontszamok-Osszesites'!$G$2,E12&lt;'Pontszamok-Osszesites'!$H$2),1,VLOOKUP(ROUNDUP(D12+E12,0),'Pontszamok-Osszesites'!$A$1:$B$5,2)))</f>
      </c>
      <c r="G12" s="13"/>
      <c r="H12" s="13"/>
      <c r="I12" s="23">
        <f>IF(AND(ISBLANK(G12),ISBLANK(H12)),"",IF(OR(G12&lt;'Pontszamok-Osszesites'!$J$2,H12&lt;'Pontszamok-Osszesites'!$K$2),1,VLOOKUP(ROUNDUP(G12+H12,0),'Pontszamok-Osszesites'!$A$1:$B$5,2)))</f>
      </c>
      <c r="J12" s="13"/>
      <c r="K12" s="13"/>
      <c r="L12" s="23">
        <f>IF(AND(ISBLANK(J12),ISBLANK(K12)),"",IF(OR(J12&lt;'Pontszamok-Osszesites'!$M$2,K12&lt;'Pontszamok-Osszesites'!$N$2),1,VLOOKUP(ROUNDUP(J12+K12,0),'Pontszamok-Osszesites'!$A$1:$B$5,2)))</f>
      </c>
      <c r="M12" s="23"/>
      <c r="N12" s="13"/>
      <c r="O12" s="13"/>
      <c r="P12" s="23" t="str">
        <f>IF((V12=TRUE),"-",IF(R12="Laborfelmentett",VLOOKUP(INT(U12),'Pontszamok-Osszesites'!$A$1:$B$5,2),VLOOKUP(INT(U12),'Pontszamok-Osszesites'!$D$1:$E$5,2)))</f>
        <v>-</v>
      </c>
      <c r="Q12" s="48" t="s">
        <v>256</v>
      </c>
      <c r="R12" s="48" t="s">
        <v>155</v>
      </c>
      <c r="S12" s="45"/>
      <c r="T12" s="33">
        <f>IF(AND(OR(D12&lt;'Pontszamok-Osszesites'!$G$2,E12&lt;'Pontszamok-Osszesites'!$H$2),OR(G12&lt;'Pontszamok-Osszesites'!$J$2,H12&lt;'Pontszamok-Osszesites'!$K$2),OR(J12&lt;'Pontszamok-Osszesites'!$M$2,K12&lt;'Pontszamok-Osszesites'!$N$2)),0,INT(MAX(D12+E12,G12+H12,J12+K12)+0.5))</f>
        <v>0</v>
      </c>
      <c r="U12" s="33">
        <f t="shared" si="0"/>
        <v>0</v>
      </c>
      <c r="V12" s="35" t="b">
        <f t="shared" si="1"/>
        <v>1</v>
      </c>
    </row>
    <row r="13" spans="1:22" ht="15" customHeight="1">
      <c r="A13" s="41">
        <v>8</v>
      </c>
      <c r="B13" s="43"/>
      <c r="C13" s="43" t="s">
        <v>31</v>
      </c>
      <c r="D13" s="42"/>
      <c r="E13" s="13"/>
      <c r="F13" s="23">
        <f>IF(AND(ISBLANK(D13),ISBLANK(E13)),"",IF(OR(D13&lt;'Pontszamok-Osszesites'!$G$2,E13&lt;'Pontszamok-Osszesites'!$H$2),1,VLOOKUP(ROUNDUP(D13+E13,0),'Pontszamok-Osszesites'!$A$1:$B$5,2)))</f>
      </c>
      <c r="G13" s="13"/>
      <c r="H13" s="13"/>
      <c r="I13" s="23">
        <f>IF(AND(ISBLANK(G13),ISBLANK(H13)),"",IF(OR(G13&lt;'Pontszamok-Osszesites'!$J$2,H13&lt;'Pontszamok-Osszesites'!$K$2),1,VLOOKUP(ROUNDUP(G13+H13,0),'Pontszamok-Osszesites'!$A$1:$B$5,2)))</f>
      </c>
      <c r="J13" s="13"/>
      <c r="K13" s="13"/>
      <c r="L13" s="23">
        <f>IF(AND(ISBLANK(J13),ISBLANK(K13)),"",IF(OR(J13&lt;'Pontszamok-Osszesites'!$M$2,K13&lt;'Pontszamok-Osszesites'!$N$2),1,VLOOKUP(ROUNDUP(J13+K13,0),'Pontszamok-Osszesites'!$A$1:$B$5,2)))</f>
      </c>
      <c r="M13" s="23"/>
      <c r="N13" s="13"/>
      <c r="O13" s="13"/>
      <c r="P13" s="23" t="str">
        <f>IF((V13=TRUE),"-",IF(R13="Laborfelmentett",VLOOKUP(INT(U13),'Pontszamok-Osszesites'!$A$1:$B$5,2),VLOOKUP(INT(U13),'Pontszamok-Osszesites'!$D$1:$E$5,2)))</f>
        <v>-</v>
      </c>
      <c r="Q13" s="48" t="s">
        <v>254</v>
      </c>
      <c r="R13" s="48" t="s">
        <v>145</v>
      </c>
      <c r="S13" s="45"/>
      <c r="T13" s="33">
        <f>IF(AND(OR(D13&lt;'Pontszamok-Osszesites'!$G$2,E13&lt;'Pontszamok-Osszesites'!$H$2),OR(G13&lt;'Pontszamok-Osszesites'!$J$2,H13&lt;'Pontszamok-Osszesites'!$K$2),OR(J13&lt;'Pontszamok-Osszesites'!$M$2,K13&lt;'Pontszamok-Osszesites'!$N$2)),0,INT(MAX(D13+E13,G13+H13,J13+K13)+0.5))</f>
        <v>0</v>
      </c>
      <c r="U13" s="33">
        <f t="shared" si="0"/>
        <v>0</v>
      </c>
      <c r="V13" s="35" t="b">
        <f t="shared" si="1"/>
        <v>1</v>
      </c>
    </row>
    <row r="14" spans="1:22" ht="15" customHeight="1">
      <c r="A14" s="41">
        <v>9</v>
      </c>
      <c r="B14" s="43"/>
      <c r="C14" s="43" t="s">
        <v>32</v>
      </c>
      <c r="D14" s="42"/>
      <c r="E14" s="13"/>
      <c r="F14" s="23">
        <f>IF(AND(ISBLANK(D14),ISBLANK(E14)),"",IF(OR(D14&lt;'Pontszamok-Osszesites'!$G$2,E14&lt;'Pontszamok-Osszesites'!$H$2),1,VLOOKUP(ROUNDUP(D14+E14,0),'Pontszamok-Osszesites'!$A$1:$B$5,2)))</f>
      </c>
      <c r="G14" s="13"/>
      <c r="H14" s="13"/>
      <c r="I14" s="23">
        <f>IF(AND(ISBLANK(G14),ISBLANK(H14)),"",IF(OR(G14&lt;'Pontszamok-Osszesites'!$J$2,H14&lt;'Pontszamok-Osszesites'!$K$2),1,VLOOKUP(ROUNDUP(G14+H14,0),'Pontszamok-Osszesites'!$A$1:$B$5,2)))</f>
      </c>
      <c r="J14" s="13"/>
      <c r="K14" s="13"/>
      <c r="L14" s="23">
        <f>IF(AND(ISBLANK(J14),ISBLANK(K14)),"",IF(OR(J14&lt;'Pontszamok-Osszesites'!$M$2,K14&lt;'Pontszamok-Osszesites'!$N$2),1,VLOOKUP(ROUNDUP(J14+K14,0),'Pontszamok-Osszesites'!$A$1:$B$5,2)))</f>
      </c>
      <c r="M14" s="23"/>
      <c r="N14" s="13"/>
      <c r="O14" s="13"/>
      <c r="P14" s="23" t="str">
        <f>IF((V14=TRUE),"-",IF(R14="Laborfelmentett",VLOOKUP(INT(U14),'Pontszamok-Osszesites'!$A$1:$B$5,2),VLOOKUP(INT(U14),'Pontszamok-Osszesites'!$D$1:$E$5,2)))</f>
        <v>-</v>
      </c>
      <c r="Q14" s="48" t="s">
        <v>256</v>
      </c>
      <c r="R14" s="48" t="s">
        <v>155</v>
      </c>
      <c r="S14" s="45"/>
      <c r="T14" s="33">
        <f>IF(AND(OR(D14&lt;'Pontszamok-Osszesites'!$G$2,E14&lt;'Pontszamok-Osszesites'!$H$2),OR(G14&lt;'Pontszamok-Osszesites'!$J$2,H14&lt;'Pontszamok-Osszesites'!$K$2),OR(J14&lt;'Pontszamok-Osszesites'!$M$2,K14&lt;'Pontszamok-Osszesites'!$N$2)),0,INT(MAX(D14+E14,G14+H14,J14+K14)+0.5))</f>
        <v>0</v>
      </c>
      <c r="U14" s="33">
        <f t="shared" si="0"/>
        <v>0</v>
      </c>
      <c r="V14" s="35" t="b">
        <f t="shared" si="1"/>
        <v>1</v>
      </c>
    </row>
    <row r="15" spans="1:22" ht="15" customHeight="1">
      <c r="A15" s="41">
        <v>10</v>
      </c>
      <c r="B15" s="43"/>
      <c r="C15" s="43" t="s">
        <v>33</v>
      </c>
      <c r="D15" s="42"/>
      <c r="E15" s="13"/>
      <c r="F15" s="23">
        <f>IF(AND(ISBLANK(D15),ISBLANK(E15)),"",IF(OR(D15&lt;'Pontszamok-Osszesites'!$G$2,E15&lt;'Pontszamok-Osszesites'!$H$2),1,VLOOKUP(ROUNDUP(D15+E15,0),'Pontszamok-Osszesites'!$A$1:$B$5,2)))</f>
      </c>
      <c r="G15" s="13"/>
      <c r="H15" s="13"/>
      <c r="I15" s="23">
        <f>IF(AND(ISBLANK(G15),ISBLANK(H15)),"",IF(OR(G15&lt;'Pontszamok-Osszesites'!$J$2,H15&lt;'Pontszamok-Osszesites'!$K$2),1,VLOOKUP(ROUNDUP(G15+H15,0),'Pontszamok-Osszesites'!$A$1:$B$5,2)))</f>
      </c>
      <c r="J15" s="13"/>
      <c r="K15" s="13"/>
      <c r="L15" s="23">
        <f>IF(AND(ISBLANK(J15),ISBLANK(K15)),"",IF(OR(J15&lt;'Pontszamok-Osszesites'!$M$2,K15&lt;'Pontszamok-Osszesites'!$N$2),1,VLOOKUP(ROUNDUP(J15+K15,0),'Pontszamok-Osszesites'!$A$1:$B$5,2)))</f>
      </c>
      <c r="M15" s="23"/>
      <c r="N15" s="13"/>
      <c r="O15" s="13"/>
      <c r="P15" s="23" t="str">
        <f>IF((V15=TRUE),"-",IF(R15="Laborfelmentett",VLOOKUP(INT(U15),'Pontszamok-Osszesites'!$A$1:$B$5,2),VLOOKUP(INT(U15),'Pontszamok-Osszesites'!$D$1:$E$5,2)))</f>
        <v>-</v>
      </c>
      <c r="Q15" s="48" t="s">
        <v>257</v>
      </c>
      <c r="R15" s="48" t="s">
        <v>156</v>
      </c>
      <c r="S15" s="45"/>
      <c r="T15" s="33">
        <f>IF(AND(OR(D15&lt;'Pontszamok-Osszesites'!$G$2,E15&lt;'Pontszamok-Osszesites'!$H$2),OR(G15&lt;'Pontszamok-Osszesites'!$J$2,H15&lt;'Pontszamok-Osszesites'!$K$2),OR(J15&lt;'Pontszamok-Osszesites'!$M$2,K15&lt;'Pontszamok-Osszesites'!$N$2)),0,INT(MAX(D15+E15,G15+H15,J15+K15)+0.5))</f>
        <v>0</v>
      </c>
      <c r="U15" s="33">
        <f t="shared" si="0"/>
        <v>0</v>
      </c>
      <c r="V15" s="35" t="b">
        <f t="shared" si="1"/>
        <v>1</v>
      </c>
    </row>
    <row r="16" spans="1:22" ht="15" customHeight="1">
      <c r="A16" s="41">
        <v>11</v>
      </c>
      <c r="B16" s="43"/>
      <c r="C16" s="43" t="s">
        <v>10</v>
      </c>
      <c r="D16" s="42"/>
      <c r="E16" s="13"/>
      <c r="F16" s="23">
        <f>IF(AND(ISBLANK(D16),ISBLANK(E16)),"",IF(OR(D16&lt;'Pontszamok-Osszesites'!$G$2,E16&lt;'Pontszamok-Osszesites'!$H$2),1,VLOOKUP(ROUNDUP(D16+E16,0),'Pontszamok-Osszesites'!$A$1:$B$5,2)))</f>
      </c>
      <c r="G16" s="13"/>
      <c r="H16" s="13"/>
      <c r="I16" s="23">
        <f>IF(AND(ISBLANK(G16),ISBLANK(H16)),"",IF(OR(G16&lt;'Pontszamok-Osszesites'!$J$2,H16&lt;'Pontszamok-Osszesites'!$K$2),1,VLOOKUP(ROUNDUP(G16+H16,0),'Pontszamok-Osszesites'!$A$1:$B$5,2)))</f>
      </c>
      <c r="J16" s="13"/>
      <c r="K16" s="13"/>
      <c r="L16" s="23">
        <f>IF(AND(ISBLANK(J16),ISBLANK(K16)),"",IF(OR(J16&lt;'Pontszamok-Osszesites'!$M$2,K16&lt;'Pontszamok-Osszesites'!$N$2),1,VLOOKUP(ROUNDUP(J16+K16,0),'Pontszamok-Osszesites'!$A$1:$B$5,2)))</f>
      </c>
      <c r="M16" s="23"/>
      <c r="N16" s="13"/>
      <c r="O16" s="13"/>
      <c r="P16" s="23" t="str">
        <f>IF((V16=TRUE),"-",IF(R16="Laborfelmentett",VLOOKUP(INT(U16),'Pontszamok-Osszesites'!$A$1:$B$5,2),VLOOKUP(INT(U16),'Pontszamok-Osszesites'!$D$1:$E$5,2)))</f>
        <v>-</v>
      </c>
      <c r="Q16" s="48" t="s">
        <v>254</v>
      </c>
      <c r="R16" s="48" t="s">
        <v>145</v>
      </c>
      <c r="S16" s="45"/>
      <c r="T16" s="33">
        <f>IF(AND(OR(D16&lt;'Pontszamok-Osszesites'!$G$2,E16&lt;'Pontszamok-Osszesites'!$H$2),OR(G16&lt;'Pontszamok-Osszesites'!$J$2,H16&lt;'Pontszamok-Osszesites'!$K$2),OR(J16&lt;'Pontszamok-Osszesites'!$M$2,K16&lt;'Pontszamok-Osszesites'!$N$2)),0,INT(MAX(D16+E16,G16+H16,J16+K16)+0.5))</f>
        <v>0</v>
      </c>
      <c r="U16" s="33">
        <f t="shared" si="0"/>
        <v>0</v>
      </c>
      <c r="V16" s="35" t="b">
        <f t="shared" si="1"/>
        <v>1</v>
      </c>
    </row>
    <row r="17" spans="1:22" ht="15" customHeight="1">
      <c r="A17" s="41">
        <v>12</v>
      </c>
      <c r="B17" s="43"/>
      <c r="C17" s="43" t="s">
        <v>166</v>
      </c>
      <c r="D17" s="42"/>
      <c r="E17" s="13"/>
      <c r="F17" s="23">
        <f>IF(AND(ISBLANK(D17),ISBLANK(E17)),"",IF(OR(D17&lt;'Pontszamok-Osszesites'!$G$2,E17&lt;'Pontszamok-Osszesites'!$H$2),1,VLOOKUP(ROUNDUP(D17+E17,0),'Pontszamok-Osszesites'!$A$1:$B$5,2)))</f>
      </c>
      <c r="G17" s="13"/>
      <c r="H17" s="13"/>
      <c r="I17" s="23">
        <f>IF(AND(ISBLANK(G17),ISBLANK(H17)),"",IF(OR(G17&lt;'Pontszamok-Osszesites'!$J$2,H17&lt;'Pontszamok-Osszesites'!$K$2),1,VLOOKUP(ROUNDUP(G17+H17,0),'Pontszamok-Osszesites'!$A$1:$B$5,2)))</f>
      </c>
      <c r="J17" s="13"/>
      <c r="K17" s="13"/>
      <c r="L17" s="23">
        <f>IF(AND(ISBLANK(J17),ISBLANK(K17)),"",IF(OR(J17&lt;'Pontszamok-Osszesites'!$M$2,K17&lt;'Pontszamok-Osszesites'!$N$2),1,VLOOKUP(ROUNDUP(J17+K17,0),'Pontszamok-Osszesites'!$A$1:$B$5,2)))</f>
      </c>
      <c r="M17" s="23"/>
      <c r="N17" s="13"/>
      <c r="O17" s="13"/>
      <c r="P17" s="23" t="str">
        <f>IF((V17=TRUE),"-",IF(R17="Laborfelmentett",VLOOKUP(INT(U17),'Pontszamok-Osszesites'!$A$1:$B$5,2),VLOOKUP(INT(U17),'Pontszamok-Osszesites'!$D$1:$E$5,2)))</f>
        <v>-</v>
      </c>
      <c r="Q17" s="48" t="s">
        <v>255</v>
      </c>
      <c r="R17" s="48" t="s">
        <v>154</v>
      </c>
      <c r="S17" s="45"/>
      <c r="T17" s="33">
        <f>IF(AND(OR(D17&lt;'Pontszamok-Osszesites'!$G$2,E17&lt;'Pontszamok-Osszesites'!$H$2),OR(G17&lt;'Pontszamok-Osszesites'!$J$2,H17&lt;'Pontszamok-Osszesites'!$K$2),OR(J17&lt;'Pontszamok-Osszesites'!$M$2,K17&lt;'Pontszamok-Osszesites'!$N$2)),0,INT(MAX(D17+E17,G17+H17,J17+K17)+0.5))</f>
        <v>0</v>
      </c>
      <c r="U17" s="33">
        <f t="shared" si="0"/>
        <v>0</v>
      </c>
      <c r="V17" s="35" t="b">
        <f t="shared" si="1"/>
        <v>1</v>
      </c>
    </row>
    <row r="18" spans="1:22" s="24" customFormat="1" ht="15" customHeight="1">
      <c r="A18" s="41">
        <v>13</v>
      </c>
      <c r="B18" s="43"/>
      <c r="C18" s="43" t="s">
        <v>167</v>
      </c>
      <c r="D18" s="42"/>
      <c r="E18" s="13"/>
      <c r="F18" s="23">
        <f>IF(AND(ISBLANK(D18),ISBLANK(E18)),"",IF(OR(D18&lt;'Pontszamok-Osszesites'!$G$2,E18&lt;'Pontszamok-Osszesites'!$H$2),1,VLOOKUP(ROUNDUP(D18+E18,0),'Pontszamok-Osszesites'!$A$1:$B$5,2)))</f>
      </c>
      <c r="G18" s="13"/>
      <c r="H18" s="13"/>
      <c r="I18" s="23">
        <f>IF(AND(ISBLANK(G18),ISBLANK(H18)),"",IF(OR(G18&lt;'Pontszamok-Osszesites'!$J$2,H18&lt;'Pontszamok-Osszesites'!$K$2),1,VLOOKUP(ROUNDUP(G18+H18,0),'Pontszamok-Osszesites'!$A$1:$B$5,2)))</f>
      </c>
      <c r="J18" s="13"/>
      <c r="K18" s="13"/>
      <c r="L18" s="23">
        <f>IF(AND(ISBLANK(J18),ISBLANK(K18)),"",IF(OR(J18&lt;'Pontszamok-Osszesites'!$M$2,K18&lt;'Pontszamok-Osszesites'!$N$2),1,VLOOKUP(ROUNDUP(J18+K18,0),'Pontszamok-Osszesites'!$A$1:$B$5,2)))</f>
      </c>
      <c r="M18" s="23"/>
      <c r="N18" s="13"/>
      <c r="O18" s="13"/>
      <c r="P18" s="23" t="str">
        <f>IF((V18=TRUE),"-",IF(R18="Laborfelmentett",VLOOKUP(INT(U18),'Pontszamok-Osszesites'!$A$1:$B$5,2),VLOOKUP(INT(U18),'Pontszamok-Osszesites'!$D$1:$E$5,2)))</f>
        <v>-</v>
      </c>
      <c r="Q18" s="48" t="s">
        <v>257</v>
      </c>
      <c r="R18" s="48" t="s">
        <v>157</v>
      </c>
      <c r="S18" s="45"/>
      <c r="T18" s="33">
        <f>IF(AND(OR(D18&lt;'Pontszamok-Osszesites'!$G$2,E18&lt;'Pontszamok-Osszesites'!$H$2),OR(G18&lt;'Pontszamok-Osszesites'!$J$2,H18&lt;'Pontszamok-Osszesites'!$K$2),OR(J18&lt;'Pontszamok-Osszesites'!$M$2,K18&lt;'Pontszamok-Osszesites'!$N$2)),0,INT(MAX(D18+E18,G18+H18,J18+K18)+0.5))</f>
        <v>0</v>
      </c>
      <c r="U18" s="33">
        <f t="shared" si="0"/>
        <v>0</v>
      </c>
      <c r="V18" s="35" t="b">
        <f t="shared" si="1"/>
        <v>1</v>
      </c>
    </row>
    <row r="19" spans="1:22" ht="15" customHeight="1">
      <c r="A19" s="41">
        <v>14</v>
      </c>
      <c r="B19" s="43"/>
      <c r="C19" s="43" t="s">
        <v>34</v>
      </c>
      <c r="D19" s="42"/>
      <c r="E19" s="13"/>
      <c r="F19" s="23">
        <f>IF(AND(ISBLANK(D19),ISBLANK(E19)),"",IF(OR(D19&lt;'Pontszamok-Osszesites'!$G$2,E19&lt;'Pontszamok-Osszesites'!$H$2),1,VLOOKUP(ROUNDUP(D19+E19,0),'Pontszamok-Osszesites'!$A$1:$B$5,2)))</f>
      </c>
      <c r="G19" s="13"/>
      <c r="H19" s="13"/>
      <c r="I19" s="23">
        <f>IF(AND(ISBLANK(G19),ISBLANK(H19)),"",IF(OR(G19&lt;'Pontszamok-Osszesites'!$J$2,H19&lt;'Pontszamok-Osszesites'!$K$2),1,VLOOKUP(ROUNDUP(G19+H19,0),'Pontszamok-Osszesites'!$A$1:$B$5,2)))</f>
      </c>
      <c r="J19" s="13"/>
      <c r="K19" s="13"/>
      <c r="L19" s="23">
        <f>IF(AND(ISBLANK(J19),ISBLANK(K19)),"",IF(OR(J19&lt;'Pontszamok-Osszesites'!$M$2,K19&lt;'Pontszamok-Osszesites'!$N$2),1,VLOOKUP(ROUNDUP(J19+K19,0),'Pontszamok-Osszesites'!$A$1:$B$5,2)))</f>
      </c>
      <c r="M19" s="23"/>
      <c r="N19" s="13"/>
      <c r="O19" s="13"/>
      <c r="P19" s="23" t="str">
        <f>IF((V19=TRUE),"-",IF(R19="Laborfelmentett",VLOOKUP(INT(U19),'Pontszamok-Osszesites'!$A$1:$B$5,2),VLOOKUP(INT(U19),'Pontszamok-Osszesites'!$D$1:$E$5,2)))</f>
        <v>-</v>
      </c>
      <c r="Q19" s="48" t="s">
        <v>255</v>
      </c>
      <c r="R19" s="48" t="s">
        <v>154</v>
      </c>
      <c r="S19" s="45"/>
      <c r="T19" s="33">
        <f>IF(AND(OR(D19&lt;'Pontszamok-Osszesites'!$G$2,E19&lt;'Pontszamok-Osszesites'!$H$2),OR(G19&lt;'Pontszamok-Osszesites'!$J$2,H19&lt;'Pontszamok-Osszesites'!$K$2),OR(J19&lt;'Pontszamok-Osszesites'!$M$2,K19&lt;'Pontszamok-Osszesites'!$N$2)),0,INT(MAX(D19+E19,G19+H19,J19+K19)+0.5))</f>
        <v>0</v>
      </c>
      <c r="U19" s="33">
        <f t="shared" si="0"/>
        <v>0</v>
      </c>
      <c r="V19" s="35" t="b">
        <f t="shared" si="1"/>
        <v>1</v>
      </c>
    </row>
    <row r="20" spans="1:22" ht="15" customHeight="1">
      <c r="A20" s="41">
        <v>15</v>
      </c>
      <c r="B20" s="43"/>
      <c r="C20" s="43" t="s">
        <v>168</v>
      </c>
      <c r="D20" s="42"/>
      <c r="E20" s="13"/>
      <c r="F20" s="23">
        <f>IF(AND(ISBLANK(D20),ISBLANK(E20)),"",IF(OR(D20&lt;'Pontszamok-Osszesites'!$G$2,E20&lt;'Pontszamok-Osszesites'!$H$2),1,VLOOKUP(ROUNDUP(D20+E20,0),'Pontszamok-Osszesites'!$A$1:$B$5,2)))</f>
      </c>
      <c r="G20" s="13"/>
      <c r="H20" s="13"/>
      <c r="I20" s="23">
        <f>IF(AND(ISBLANK(G20),ISBLANK(H20)),"",IF(OR(G20&lt;'Pontszamok-Osszesites'!$J$2,H20&lt;'Pontszamok-Osszesites'!$K$2),1,VLOOKUP(ROUNDUP(G20+H20,0),'Pontszamok-Osszesites'!$A$1:$B$5,2)))</f>
      </c>
      <c r="J20" s="13"/>
      <c r="K20" s="13"/>
      <c r="L20" s="23">
        <f>IF(AND(ISBLANK(J20),ISBLANK(K20)),"",IF(OR(J20&lt;'Pontszamok-Osszesites'!$M$2,K20&lt;'Pontszamok-Osszesites'!$N$2),1,VLOOKUP(ROUNDUP(J20+K20,0),'Pontszamok-Osszesites'!$A$1:$B$5,2)))</f>
      </c>
      <c r="M20" s="23"/>
      <c r="N20" s="13"/>
      <c r="O20" s="13"/>
      <c r="P20" s="23" t="str">
        <f>IF((V20=TRUE),"-",IF(R20="Laborfelmentett",VLOOKUP(INT(U20),'Pontszamok-Osszesites'!$A$1:$B$5,2),VLOOKUP(INT(U20),'Pontszamok-Osszesites'!$D$1:$E$5,2)))</f>
        <v>-</v>
      </c>
      <c r="Q20" s="48"/>
      <c r="R20" s="48" t="s">
        <v>152</v>
      </c>
      <c r="S20" s="45"/>
      <c r="T20" s="33">
        <f>IF(AND(OR(D20&lt;'Pontszamok-Osszesites'!$G$2,E20&lt;'Pontszamok-Osszesites'!$H$2),OR(G20&lt;'Pontszamok-Osszesites'!$J$2,H20&lt;'Pontszamok-Osszesites'!$K$2),OR(J20&lt;'Pontszamok-Osszesites'!$M$2,K20&lt;'Pontszamok-Osszesites'!$N$2)),0,INT(MAX(D20+E20,G20+H20,J20+K20)+0.5))</f>
        <v>0</v>
      </c>
      <c r="U20" s="33">
        <f t="shared" si="0"/>
        <v>0</v>
      </c>
      <c r="V20" s="35" t="b">
        <f t="shared" si="1"/>
        <v>1</v>
      </c>
    </row>
    <row r="21" spans="1:22" ht="15" customHeight="1">
      <c r="A21" s="41">
        <v>16</v>
      </c>
      <c r="B21" s="43"/>
      <c r="C21" s="43" t="s">
        <v>169</v>
      </c>
      <c r="D21" s="42"/>
      <c r="E21" s="13"/>
      <c r="F21" s="23">
        <f>IF(AND(ISBLANK(D21),ISBLANK(E21)),"",IF(OR(D21&lt;'Pontszamok-Osszesites'!$G$2,E21&lt;'Pontszamok-Osszesites'!$H$2),1,VLOOKUP(ROUNDUP(D21+E21,0),'Pontszamok-Osszesites'!$A$1:$B$5,2)))</f>
      </c>
      <c r="G21" s="13"/>
      <c r="H21" s="13"/>
      <c r="I21" s="23">
        <f>IF(AND(ISBLANK(G21),ISBLANK(H21)),"",IF(OR(G21&lt;'Pontszamok-Osszesites'!$J$2,H21&lt;'Pontszamok-Osszesites'!$K$2),1,VLOOKUP(ROUNDUP(G21+H21,0),'Pontszamok-Osszesites'!$A$1:$B$5,2)))</f>
      </c>
      <c r="J21" s="13"/>
      <c r="K21" s="13"/>
      <c r="L21" s="23">
        <f>IF(AND(ISBLANK(J21),ISBLANK(K21)),"",IF(OR(J21&lt;'Pontszamok-Osszesites'!$M$2,K21&lt;'Pontszamok-Osszesites'!$N$2),1,VLOOKUP(ROUNDUP(J21+K21,0),'Pontszamok-Osszesites'!$A$1:$B$5,2)))</f>
      </c>
      <c r="M21" s="23"/>
      <c r="N21" s="13"/>
      <c r="O21" s="13"/>
      <c r="P21" s="23" t="str">
        <f>IF((V21=TRUE),"-",IF(R21="Laborfelmentett",VLOOKUP(INT(U21),'Pontszamok-Osszesites'!$A$1:$B$5,2),VLOOKUP(INT(U21),'Pontszamok-Osszesites'!$D$1:$E$5,2)))</f>
        <v>-</v>
      </c>
      <c r="Q21" s="48" t="s">
        <v>257</v>
      </c>
      <c r="R21" s="48" t="s">
        <v>156</v>
      </c>
      <c r="S21" s="45"/>
      <c r="T21" s="33">
        <f>IF(AND(OR(D21&lt;'Pontszamok-Osszesites'!$G$2,E21&lt;'Pontszamok-Osszesites'!$H$2),OR(G21&lt;'Pontszamok-Osszesites'!$J$2,H21&lt;'Pontszamok-Osszesites'!$K$2),OR(J21&lt;'Pontszamok-Osszesites'!$M$2,K21&lt;'Pontszamok-Osszesites'!$N$2)),0,INT(MAX(D21+E21,G21+H21,J21+K21)+0.5))</f>
        <v>0</v>
      </c>
      <c r="U21" s="33">
        <f t="shared" si="0"/>
        <v>0</v>
      </c>
      <c r="V21" s="35" t="b">
        <f t="shared" si="1"/>
        <v>1</v>
      </c>
    </row>
    <row r="22" spans="1:22" ht="15" customHeight="1">
      <c r="A22" s="41">
        <v>17</v>
      </c>
      <c r="B22" s="43"/>
      <c r="C22" s="43" t="s">
        <v>11</v>
      </c>
      <c r="D22" s="42"/>
      <c r="E22" s="13"/>
      <c r="F22" s="23">
        <f>IF(AND(ISBLANK(D22),ISBLANK(E22)),"",IF(OR(D22&lt;'Pontszamok-Osszesites'!$G$2,E22&lt;'Pontszamok-Osszesites'!$H$2),1,VLOOKUP(ROUNDUP(D22+E22,0),'Pontszamok-Osszesites'!$A$1:$B$5,2)))</f>
      </c>
      <c r="G22" s="13"/>
      <c r="H22" s="13"/>
      <c r="I22" s="23">
        <f>IF(AND(ISBLANK(G22),ISBLANK(H22)),"",IF(OR(G22&lt;'Pontszamok-Osszesites'!$J$2,H22&lt;'Pontszamok-Osszesites'!$K$2),1,VLOOKUP(ROUNDUP(G22+H22,0),'Pontszamok-Osszesites'!$A$1:$B$5,2)))</f>
      </c>
      <c r="J22" s="13"/>
      <c r="K22" s="13"/>
      <c r="L22" s="23">
        <f>IF(AND(ISBLANK(J22),ISBLANK(K22)),"",IF(OR(J22&lt;'Pontszamok-Osszesites'!$M$2,K22&lt;'Pontszamok-Osszesites'!$N$2),1,VLOOKUP(ROUNDUP(J22+K22,0),'Pontszamok-Osszesites'!$A$1:$B$5,2)))</f>
      </c>
      <c r="M22" s="23"/>
      <c r="N22" s="13"/>
      <c r="O22" s="13"/>
      <c r="P22" s="23" t="str">
        <f>IF((V22=TRUE),"-",IF(R22="Laborfelmentett",VLOOKUP(INT(U22),'Pontszamok-Osszesites'!$A$1:$B$5,2),VLOOKUP(INT(U22),'Pontszamok-Osszesites'!$D$1:$E$5,2)))</f>
        <v>-</v>
      </c>
      <c r="Q22" s="48" t="s">
        <v>258</v>
      </c>
      <c r="R22" s="48" t="s">
        <v>158</v>
      </c>
      <c r="S22" s="45"/>
      <c r="T22" s="33">
        <f>IF(AND(OR(D22&lt;'Pontszamok-Osszesites'!$G$2,E22&lt;'Pontszamok-Osszesites'!$H$2),OR(G22&lt;'Pontszamok-Osszesites'!$J$2,H22&lt;'Pontszamok-Osszesites'!$K$2),OR(J22&lt;'Pontszamok-Osszesites'!$M$2,K22&lt;'Pontszamok-Osszesites'!$N$2)),0,INT(MAX(D22+E22,G22+H22,J22+K22)+0.5))</f>
        <v>0</v>
      </c>
      <c r="U22" s="33">
        <f t="shared" si="0"/>
        <v>0</v>
      </c>
      <c r="V22" s="35" t="b">
        <f t="shared" si="1"/>
        <v>1</v>
      </c>
    </row>
    <row r="23" spans="1:22" ht="15" customHeight="1">
      <c r="A23" s="41">
        <v>18</v>
      </c>
      <c r="B23" s="43"/>
      <c r="C23" s="43" t="s">
        <v>35</v>
      </c>
      <c r="D23" s="42"/>
      <c r="E23" s="13"/>
      <c r="F23" s="23">
        <f>IF(AND(ISBLANK(D23),ISBLANK(E23)),"",IF(OR(D23&lt;'Pontszamok-Osszesites'!$G$2,E23&lt;'Pontszamok-Osszesites'!$H$2),1,VLOOKUP(ROUNDUP(D23+E23,0),'Pontszamok-Osszesites'!$A$1:$B$5,2)))</f>
      </c>
      <c r="G23" s="13"/>
      <c r="H23" s="13"/>
      <c r="I23" s="23">
        <f>IF(AND(ISBLANK(G23),ISBLANK(H23)),"",IF(OR(G23&lt;'Pontszamok-Osszesites'!$J$2,H23&lt;'Pontszamok-Osszesites'!$K$2),1,VLOOKUP(ROUNDUP(G23+H23,0),'Pontszamok-Osszesites'!$A$1:$B$5,2)))</f>
      </c>
      <c r="J23" s="13"/>
      <c r="K23" s="13"/>
      <c r="L23" s="23">
        <f>IF(AND(ISBLANK(J23),ISBLANK(K23)),"",IF(OR(J23&lt;'Pontszamok-Osszesites'!$M$2,K23&lt;'Pontszamok-Osszesites'!$N$2),1,VLOOKUP(ROUNDUP(J23+K23,0),'Pontszamok-Osszesites'!$A$1:$B$5,2)))</f>
      </c>
      <c r="M23" s="23"/>
      <c r="N23" s="13"/>
      <c r="O23" s="13"/>
      <c r="P23" s="23" t="str">
        <f>IF((V23=TRUE),"-",IF(R23="Laborfelmentett",VLOOKUP(INT(U23),'Pontszamok-Osszesites'!$A$1:$B$5,2),VLOOKUP(INT(U23),'Pontszamok-Osszesites'!$D$1:$E$5,2)))</f>
        <v>-</v>
      </c>
      <c r="Q23" s="48" t="s">
        <v>255</v>
      </c>
      <c r="R23" s="48" t="s">
        <v>154</v>
      </c>
      <c r="S23" s="45"/>
      <c r="T23" s="33">
        <f>IF(AND(OR(D23&lt;'Pontszamok-Osszesites'!$G$2,E23&lt;'Pontszamok-Osszesites'!$H$2),OR(G23&lt;'Pontszamok-Osszesites'!$J$2,H23&lt;'Pontszamok-Osszesites'!$K$2),OR(J23&lt;'Pontszamok-Osszesites'!$M$2,K23&lt;'Pontszamok-Osszesites'!$N$2)),0,INT(MAX(D23+E23,G23+H23,J23+K23)+0.5))</f>
        <v>0</v>
      </c>
      <c r="U23" s="33">
        <f t="shared" si="0"/>
        <v>0</v>
      </c>
      <c r="V23" s="35" t="b">
        <f t="shared" si="1"/>
        <v>1</v>
      </c>
    </row>
    <row r="24" spans="1:22" ht="15.75">
      <c r="A24" s="41">
        <v>19</v>
      </c>
      <c r="B24" s="43"/>
      <c r="C24" s="43" t="s">
        <v>36</v>
      </c>
      <c r="D24" s="42"/>
      <c r="E24" s="13"/>
      <c r="F24" s="23">
        <f>IF(AND(ISBLANK(D24),ISBLANK(E24)),"",IF(OR(D24&lt;'Pontszamok-Osszesites'!$G$2,E24&lt;'Pontszamok-Osszesites'!$H$2),1,VLOOKUP(ROUNDUP(D24+E24,0),'Pontszamok-Osszesites'!$A$1:$B$5,2)))</f>
      </c>
      <c r="G24" s="13"/>
      <c r="H24" s="13"/>
      <c r="I24" s="23">
        <f>IF(AND(ISBLANK(G24),ISBLANK(H24)),"",IF(OR(G24&lt;'Pontszamok-Osszesites'!$J$2,H24&lt;'Pontszamok-Osszesites'!$K$2),1,VLOOKUP(ROUNDUP(G24+H24,0),'Pontszamok-Osszesites'!$A$1:$B$5,2)))</f>
      </c>
      <c r="J24" s="13"/>
      <c r="K24" s="13"/>
      <c r="L24" s="23">
        <f>IF(AND(ISBLANK(J24),ISBLANK(K24)),"",IF(OR(J24&lt;'Pontszamok-Osszesites'!$M$2,K24&lt;'Pontszamok-Osszesites'!$N$2),1,VLOOKUP(ROUNDUP(J24+K24,0),'Pontszamok-Osszesites'!$A$1:$B$5,2)))</f>
      </c>
      <c r="M24" s="23"/>
      <c r="N24" s="13"/>
      <c r="O24" s="13"/>
      <c r="P24" s="23" t="str">
        <f>IF((V24=TRUE),"-",IF(R24="Laborfelmentett",VLOOKUP(INT(U24),'Pontszamok-Osszesites'!$A$1:$B$5,2),VLOOKUP(INT(U24),'Pontszamok-Osszesites'!$D$1:$E$5,2)))</f>
        <v>-</v>
      </c>
      <c r="Q24" s="48" t="s">
        <v>254</v>
      </c>
      <c r="R24" s="48" t="s">
        <v>153</v>
      </c>
      <c r="S24" s="45"/>
      <c r="T24" s="33">
        <f>IF(AND(OR(D24&lt;'Pontszamok-Osszesites'!$G$2,E24&lt;'Pontszamok-Osszesites'!$H$2),OR(G24&lt;'Pontszamok-Osszesites'!$J$2,H24&lt;'Pontszamok-Osszesites'!$K$2),OR(J24&lt;'Pontszamok-Osszesites'!$M$2,K24&lt;'Pontszamok-Osszesites'!$N$2)),0,INT(MAX(D24+E24,G24+H24,J24+K24)+0.5))</f>
        <v>0</v>
      </c>
      <c r="U24" s="33">
        <f t="shared" si="0"/>
        <v>0</v>
      </c>
      <c r="V24" s="35" t="b">
        <f t="shared" si="1"/>
        <v>1</v>
      </c>
    </row>
    <row r="25" spans="1:22" ht="15.75">
      <c r="A25" s="41">
        <v>20</v>
      </c>
      <c r="B25" s="43"/>
      <c r="C25" s="43" t="s">
        <v>37</v>
      </c>
      <c r="D25" s="42"/>
      <c r="E25" s="13"/>
      <c r="F25" s="23">
        <f>IF(AND(ISBLANK(D25),ISBLANK(E25)),"",IF(OR(D25&lt;'Pontszamok-Osszesites'!$G$2,E25&lt;'Pontszamok-Osszesites'!$H$2),1,VLOOKUP(ROUNDUP(D25+E25,0),'Pontszamok-Osszesites'!$A$1:$B$5,2)))</f>
      </c>
      <c r="G25" s="13"/>
      <c r="H25" s="13"/>
      <c r="I25" s="23">
        <f>IF(AND(ISBLANK(G25),ISBLANK(H25)),"",IF(OR(G25&lt;'Pontszamok-Osszesites'!$J$2,H25&lt;'Pontszamok-Osszesites'!$K$2),1,VLOOKUP(ROUNDUP(G25+H25,0),'Pontszamok-Osszesites'!$A$1:$B$5,2)))</f>
      </c>
      <c r="J25" s="13"/>
      <c r="K25" s="13"/>
      <c r="L25" s="23">
        <f>IF(AND(ISBLANK(J25),ISBLANK(K25)),"",IF(OR(J25&lt;'Pontszamok-Osszesites'!$M$2,K25&lt;'Pontszamok-Osszesites'!$N$2),1,VLOOKUP(ROUNDUP(J25+K25,0),'Pontszamok-Osszesites'!$A$1:$B$5,2)))</f>
      </c>
      <c r="M25" s="23"/>
      <c r="N25" s="13"/>
      <c r="O25" s="13"/>
      <c r="P25" s="23" t="str">
        <f>IF((V25=TRUE),"-",IF(R25="Laborfelmentett",VLOOKUP(INT(U25),'Pontszamok-Osszesites'!$A$1:$B$5,2),VLOOKUP(INT(U25),'Pontszamok-Osszesites'!$D$1:$E$5,2)))</f>
        <v>-</v>
      </c>
      <c r="Q25" s="48" t="s">
        <v>257</v>
      </c>
      <c r="R25" s="48" t="s">
        <v>157</v>
      </c>
      <c r="S25" s="45"/>
      <c r="T25" s="33">
        <f>IF(AND(OR(D25&lt;'Pontszamok-Osszesites'!$G$2,E25&lt;'Pontszamok-Osszesites'!$H$2),OR(G25&lt;'Pontszamok-Osszesites'!$J$2,H25&lt;'Pontszamok-Osszesites'!$K$2),OR(J25&lt;'Pontszamok-Osszesites'!$M$2,K25&lt;'Pontszamok-Osszesites'!$N$2)),0,INT(MAX(D25+E25,G25+H25,J25+K25)+0.5))</f>
        <v>0</v>
      </c>
      <c r="U25" s="33">
        <f t="shared" si="0"/>
        <v>0</v>
      </c>
      <c r="V25" s="35" t="b">
        <f t="shared" si="1"/>
        <v>1</v>
      </c>
    </row>
    <row r="26" spans="1:22" ht="15.75">
      <c r="A26" s="41">
        <v>21</v>
      </c>
      <c r="B26" s="43"/>
      <c r="C26" s="43" t="s">
        <v>170</v>
      </c>
      <c r="D26" s="42"/>
      <c r="E26" s="13"/>
      <c r="F26" s="23">
        <f>IF(AND(ISBLANK(D26),ISBLANK(E26)),"",IF(OR(D26&lt;'Pontszamok-Osszesites'!$G$2,E26&lt;'Pontszamok-Osszesites'!$H$2),1,VLOOKUP(ROUNDUP(D26+E26,0),'Pontszamok-Osszesites'!$A$1:$B$5,2)))</f>
      </c>
      <c r="G26" s="13"/>
      <c r="H26" s="13"/>
      <c r="I26" s="23">
        <f>IF(AND(ISBLANK(G26),ISBLANK(H26)),"",IF(OR(G26&lt;'Pontszamok-Osszesites'!$J$2,H26&lt;'Pontszamok-Osszesites'!$K$2),1,VLOOKUP(ROUNDUP(G26+H26,0),'Pontszamok-Osszesites'!$A$1:$B$5,2)))</f>
      </c>
      <c r="J26" s="13"/>
      <c r="K26" s="13"/>
      <c r="L26" s="23">
        <f>IF(AND(ISBLANK(J26),ISBLANK(K26)),"",IF(OR(J26&lt;'Pontszamok-Osszesites'!$M$2,K26&lt;'Pontszamok-Osszesites'!$N$2),1,VLOOKUP(ROUNDUP(J26+K26,0),'Pontszamok-Osszesites'!$A$1:$B$5,2)))</f>
      </c>
      <c r="M26" s="23"/>
      <c r="N26" s="13"/>
      <c r="O26" s="13"/>
      <c r="P26" s="23" t="str">
        <f>IF((V26=TRUE),"-",IF(R26="Laborfelmentett",VLOOKUP(INT(U26),'Pontszamok-Osszesites'!$A$1:$B$5,2),VLOOKUP(INT(U26),'Pontszamok-Osszesites'!$D$1:$E$5,2)))</f>
        <v>-</v>
      </c>
      <c r="Q26" s="48" t="s">
        <v>257</v>
      </c>
      <c r="R26" s="48" t="s">
        <v>157</v>
      </c>
      <c r="S26" s="46"/>
      <c r="T26" s="33">
        <f>IF(AND(OR(D26&lt;'Pontszamok-Osszesites'!$G$2,E26&lt;'Pontszamok-Osszesites'!$H$2),OR(G26&lt;'Pontszamok-Osszesites'!$J$2,H26&lt;'Pontszamok-Osszesites'!$K$2),OR(J26&lt;'Pontszamok-Osszesites'!$M$2,K26&lt;'Pontszamok-Osszesites'!$N$2)),0,INT(MAX(D26+E26,G26+H26,J26+K26)+0.5))</f>
        <v>0</v>
      </c>
      <c r="U26" s="33">
        <f t="shared" si="0"/>
        <v>0</v>
      </c>
      <c r="V26" s="35" t="b">
        <f t="shared" si="1"/>
        <v>1</v>
      </c>
    </row>
    <row r="27" spans="1:22" s="12" customFormat="1" ht="15.75">
      <c r="A27" s="41">
        <v>22</v>
      </c>
      <c r="B27" s="43"/>
      <c r="C27" s="43" t="s">
        <v>38</v>
      </c>
      <c r="D27" s="42"/>
      <c r="E27" s="13"/>
      <c r="F27" s="23">
        <f>IF(AND(ISBLANK(D27),ISBLANK(E27)),"",IF(OR(D27&lt;'Pontszamok-Osszesites'!$G$2,E27&lt;'Pontszamok-Osszesites'!$H$2),1,VLOOKUP(ROUNDUP(D27+E27,0),'Pontszamok-Osszesites'!$A$1:$B$5,2)))</f>
      </c>
      <c r="G27" s="13"/>
      <c r="H27" s="13"/>
      <c r="I27" s="23">
        <f>IF(AND(ISBLANK(G27),ISBLANK(H27)),"",IF(OR(G27&lt;'Pontszamok-Osszesites'!$J$2,H27&lt;'Pontszamok-Osszesites'!$K$2),1,VLOOKUP(ROUNDUP(G27+H27,0),'Pontszamok-Osszesites'!$A$1:$B$5,2)))</f>
      </c>
      <c r="J27" s="13"/>
      <c r="K27" s="13"/>
      <c r="L27" s="23">
        <f>IF(AND(ISBLANK(J27),ISBLANK(K27)),"",IF(OR(J27&lt;'Pontszamok-Osszesites'!$M$2,K27&lt;'Pontszamok-Osszesites'!$N$2),1,VLOOKUP(ROUNDUP(J27+K27,0),'Pontszamok-Osszesites'!$A$1:$B$5,2)))</f>
      </c>
      <c r="M27" s="23"/>
      <c r="N27" s="13"/>
      <c r="O27" s="13"/>
      <c r="P27" s="23" t="str">
        <f>IF((V27=TRUE),"-",IF(R27="Laborfelmentett",VLOOKUP(INT(U27),'Pontszamok-Osszesites'!$A$1:$B$5,2),VLOOKUP(INT(U27),'Pontszamok-Osszesites'!$D$1:$E$5,2)))</f>
        <v>-</v>
      </c>
      <c r="Q27" s="48" t="s">
        <v>257</v>
      </c>
      <c r="R27" s="48" t="s">
        <v>156</v>
      </c>
      <c r="S27" s="47"/>
      <c r="T27" s="33">
        <f>IF(AND(OR(D27&lt;'Pontszamok-Osszesites'!$G$2,E27&lt;'Pontszamok-Osszesites'!$H$2),OR(G27&lt;'Pontszamok-Osszesites'!$J$2,H27&lt;'Pontszamok-Osszesites'!$K$2),OR(J27&lt;'Pontszamok-Osszesites'!$M$2,K27&lt;'Pontszamok-Osszesites'!$N$2)),0,INT(MAX(D27+E27,G27+H27,J27+K27)+0.5))</f>
        <v>0</v>
      </c>
      <c r="U27" s="33">
        <f t="shared" si="0"/>
        <v>0</v>
      </c>
      <c r="V27" s="35" t="b">
        <f t="shared" si="1"/>
        <v>1</v>
      </c>
    </row>
    <row r="28" spans="1:22" ht="15.75">
      <c r="A28" s="41">
        <v>23</v>
      </c>
      <c r="B28" s="43"/>
      <c r="C28" s="43" t="s">
        <v>171</v>
      </c>
      <c r="D28" s="42"/>
      <c r="E28" s="13"/>
      <c r="F28" s="23">
        <f>IF(AND(ISBLANK(D28),ISBLANK(E28)),"",IF(OR(D28&lt;'Pontszamok-Osszesites'!$G$2,E28&lt;'Pontszamok-Osszesites'!$H$2),1,VLOOKUP(ROUNDUP(D28+E28,0),'Pontszamok-Osszesites'!$A$1:$B$5,2)))</f>
      </c>
      <c r="G28" s="13">
        <v>0</v>
      </c>
      <c r="H28" s="13"/>
      <c r="I28" s="23">
        <f>IF(AND(ISBLANK(G28),ISBLANK(H28)),"",IF(OR(G28&lt;'Pontszamok-Osszesites'!$J$2,H28&lt;'Pontszamok-Osszesites'!$K$2),1,VLOOKUP(ROUNDUP(G28+H28,0),'Pontszamok-Osszesites'!$A$1:$B$5,2)))</f>
        <v>1</v>
      </c>
      <c r="J28" s="13">
        <v>4.5</v>
      </c>
      <c r="K28" s="13">
        <v>2.5</v>
      </c>
      <c r="L28" s="23">
        <f>IF(AND(ISBLANK(J28),ISBLANK(K28)),"",IF(OR(J28&lt;'Pontszamok-Osszesites'!$M$2,K28&lt;'Pontszamok-Osszesites'!$N$2),1,VLOOKUP(ROUNDUP(J28+K28,0),'Pontszamok-Osszesites'!$A$1:$B$5,2)))</f>
        <v>1</v>
      </c>
      <c r="M28" s="23"/>
      <c r="N28" s="13"/>
      <c r="O28" s="13">
        <v>17</v>
      </c>
      <c r="P28" s="23">
        <f>IF((V28=TRUE),"-",IF(R28="Laborfelmentett",VLOOKUP(INT(U28),'Pontszamok-Osszesites'!$A$1:$B$5,2),VLOOKUP(INT(U28),'Pontszamok-Osszesites'!$D$1:$E$5,2)))</f>
        <v>1</v>
      </c>
      <c r="Q28" s="48" t="s">
        <v>259</v>
      </c>
      <c r="R28" s="48" t="s">
        <v>159</v>
      </c>
      <c r="S28" s="45"/>
      <c r="T28" s="33">
        <f>IF(AND(OR(D28&lt;'Pontszamok-Osszesites'!$G$2,E28&lt;'Pontszamok-Osszesites'!$H$2),OR(G28&lt;'Pontszamok-Osszesites'!$J$2,H28&lt;'Pontszamok-Osszesites'!$K$2),OR(J28&lt;'Pontszamok-Osszesites'!$M$2,K28&lt;'Pontszamok-Osszesites'!$N$2)),0,INT(MAX(D28+E28,G28+H28,J28+K28)+0.5))</f>
        <v>7</v>
      </c>
      <c r="U28" s="33">
        <f t="shared" si="0"/>
        <v>0</v>
      </c>
      <c r="V28" s="35" t="b">
        <f t="shared" si="1"/>
        <v>0</v>
      </c>
    </row>
    <row r="29" spans="1:22" ht="15.75">
      <c r="A29" s="41">
        <v>24</v>
      </c>
      <c r="B29" s="43"/>
      <c r="C29" s="43" t="s">
        <v>16</v>
      </c>
      <c r="D29" s="42"/>
      <c r="E29" s="13"/>
      <c r="F29" s="23">
        <f>IF(AND(ISBLANK(D29),ISBLANK(E29)),"",IF(OR(D29&lt;'Pontszamok-Osszesites'!$G$2,E29&lt;'Pontszamok-Osszesites'!$H$2),1,VLOOKUP(ROUNDUP(D29+E29,0),'Pontszamok-Osszesites'!$A$1:$B$5,2)))</f>
      </c>
      <c r="G29" s="13"/>
      <c r="H29" s="13"/>
      <c r="I29" s="23">
        <f>IF(AND(ISBLANK(G29),ISBLANK(H29)),"",IF(OR(G29&lt;'Pontszamok-Osszesites'!$J$2,H29&lt;'Pontszamok-Osszesites'!$K$2),1,VLOOKUP(ROUNDUP(G29+H29,0),'Pontszamok-Osszesites'!$A$1:$B$5,2)))</f>
      </c>
      <c r="J29" s="13"/>
      <c r="K29" s="13"/>
      <c r="L29" s="23">
        <f>IF(AND(ISBLANK(J29),ISBLANK(K29)),"",IF(OR(J29&lt;'Pontszamok-Osszesites'!$M$2,K29&lt;'Pontszamok-Osszesites'!$N$2),1,VLOOKUP(ROUNDUP(J29+K29,0),'Pontszamok-Osszesites'!$A$1:$B$5,2)))</f>
      </c>
      <c r="M29" s="23"/>
      <c r="N29" s="13"/>
      <c r="O29" s="13"/>
      <c r="P29" s="23" t="str">
        <f>IF((V29=TRUE),"-",IF(R29="Laborfelmentett",VLOOKUP(INT(U29),'Pontszamok-Osszesites'!$A$1:$B$5,2),VLOOKUP(INT(U29),'Pontszamok-Osszesites'!$D$1:$E$5,2)))</f>
        <v>-</v>
      </c>
      <c r="Q29" s="48" t="s">
        <v>258</v>
      </c>
      <c r="R29" s="48" t="s">
        <v>160</v>
      </c>
      <c r="S29" s="45"/>
      <c r="T29" s="33">
        <f>IF(AND(OR(D29&lt;'Pontszamok-Osszesites'!$G$2,E29&lt;'Pontszamok-Osszesites'!$H$2),OR(G29&lt;'Pontszamok-Osszesites'!$J$2,H29&lt;'Pontszamok-Osszesites'!$K$2),OR(J29&lt;'Pontszamok-Osszesites'!$M$2,K29&lt;'Pontszamok-Osszesites'!$N$2)),0,INT(MAX(D29+E29,G29+H29,J29+K29)+0.5))</f>
        <v>0</v>
      </c>
      <c r="U29" s="33">
        <f t="shared" si="0"/>
        <v>0</v>
      </c>
      <c r="V29" s="35" t="b">
        <f t="shared" si="1"/>
        <v>1</v>
      </c>
    </row>
    <row r="30" spans="1:22" ht="15.75">
      <c r="A30" s="41">
        <v>25</v>
      </c>
      <c r="B30" s="43"/>
      <c r="C30" s="43" t="s">
        <v>39</v>
      </c>
      <c r="D30" s="42"/>
      <c r="E30" s="13"/>
      <c r="F30" s="23">
        <f>IF(AND(ISBLANK(D30),ISBLANK(E30)),"",IF(OR(D30&lt;'Pontszamok-Osszesites'!$G$2,E30&lt;'Pontszamok-Osszesites'!$H$2),1,VLOOKUP(ROUNDUP(D30+E30,0),'Pontszamok-Osszesites'!$A$1:$B$5,2)))</f>
      </c>
      <c r="G30" s="13"/>
      <c r="H30" s="13"/>
      <c r="I30" s="23">
        <f>IF(AND(ISBLANK(G30),ISBLANK(H30)),"",IF(OR(G30&lt;'Pontszamok-Osszesites'!$J$2,H30&lt;'Pontszamok-Osszesites'!$K$2),1,VLOOKUP(ROUNDUP(G30+H30,0),'Pontszamok-Osszesites'!$A$1:$B$5,2)))</f>
      </c>
      <c r="J30" s="13"/>
      <c r="K30" s="13"/>
      <c r="L30" s="23">
        <f>IF(AND(ISBLANK(J30),ISBLANK(K30)),"",IF(OR(J30&lt;'Pontszamok-Osszesites'!$M$2,K30&lt;'Pontszamok-Osszesites'!$N$2),1,VLOOKUP(ROUNDUP(J30+K30,0),'Pontszamok-Osszesites'!$A$1:$B$5,2)))</f>
      </c>
      <c r="M30" s="23"/>
      <c r="N30" s="13"/>
      <c r="O30" s="13"/>
      <c r="P30" s="23" t="str">
        <f>IF((V30=TRUE),"-",IF(R30="Laborfelmentett",VLOOKUP(INT(U30),'Pontszamok-Osszesites'!$A$1:$B$5,2),VLOOKUP(INT(U30),'Pontszamok-Osszesites'!$D$1:$E$5,2)))</f>
        <v>-</v>
      </c>
      <c r="Q30" s="48" t="s">
        <v>253</v>
      </c>
      <c r="R30" s="48" t="s">
        <v>151</v>
      </c>
      <c r="S30" s="45"/>
      <c r="T30" s="33">
        <f>IF(AND(OR(D30&lt;'Pontszamok-Osszesites'!$G$2,E30&lt;'Pontszamok-Osszesites'!$H$2),OR(G30&lt;'Pontszamok-Osszesites'!$J$2,H30&lt;'Pontszamok-Osszesites'!$K$2),OR(J30&lt;'Pontszamok-Osszesites'!$M$2,K30&lt;'Pontszamok-Osszesites'!$N$2)),0,INT(MAX(D30+E30,G30+H30,J30+K30)+0.5))</f>
        <v>0</v>
      </c>
      <c r="U30" s="33">
        <f t="shared" si="0"/>
        <v>0</v>
      </c>
      <c r="V30" s="35" t="b">
        <f t="shared" si="1"/>
        <v>1</v>
      </c>
    </row>
    <row r="31" spans="1:22" ht="15.75">
      <c r="A31" s="41">
        <v>26</v>
      </c>
      <c r="B31" s="43"/>
      <c r="C31" s="43" t="s">
        <v>40</v>
      </c>
      <c r="D31" s="42"/>
      <c r="E31" s="13"/>
      <c r="F31" s="23">
        <f>IF(AND(ISBLANK(D31),ISBLANK(E31)),"",IF(OR(D31&lt;'Pontszamok-Osszesites'!$G$2,E31&lt;'Pontszamok-Osszesites'!$H$2),1,VLOOKUP(ROUNDUP(D31+E31,0),'Pontszamok-Osszesites'!$A$1:$B$5,2)))</f>
      </c>
      <c r="G31" s="13"/>
      <c r="H31" s="13"/>
      <c r="I31" s="23">
        <f>IF(AND(ISBLANK(G31),ISBLANK(H31)),"",IF(OR(G31&lt;'Pontszamok-Osszesites'!$J$2,H31&lt;'Pontszamok-Osszesites'!$K$2),1,VLOOKUP(ROUNDUP(G31+H31,0),'Pontszamok-Osszesites'!$A$1:$B$5,2)))</f>
      </c>
      <c r="J31" s="13"/>
      <c r="K31" s="13"/>
      <c r="L31" s="23">
        <f>IF(AND(ISBLANK(J31),ISBLANK(K31)),"",IF(OR(J31&lt;'Pontszamok-Osszesites'!$M$2,K31&lt;'Pontszamok-Osszesites'!$N$2),1,VLOOKUP(ROUNDUP(J31+K31,0),'Pontszamok-Osszesites'!$A$1:$B$5,2)))</f>
      </c>
      <c r="M31" s="23"/>
      <c r="N31" s="13"/>
      <c r="O31" s="13"/>
      <c r="P31" s="23" t="str">
        <f>IF((V31=TRUE),"-",IF(R31="Laborfelmentett",VLOOKUP(INT(U31),'Pontszamok-Osszesites'!$A$1:$B$5,2),VLOOKUP(INT(U31),'Pontszamok-Osszesites'!$D$1:$E$5,2)))</f>
        <v>-</v>
      </c>
      <c r="Q31" s="48" t="s">
        <v>258</v>
      </c>
      <c r="R31" s="48" t="s">
        <v>158</v>
      </c>
      <c r="S31" s="45"/>
      <c r="T31" s="33">
        <f>IF(AND(OR(D31&lt;'Pontszamok-Osszesites'!$G$2,E31&lt;'Pontszamok-Osszesites'!$H$2),OR(G31&lt;'Pontszamok-Osszesites'!$J$2,H31&lt;'Pontszamok-Osszesites'!$K$2),OR(J31&lt;'Pontszamok-Osszesites'!$M$2,K31&lt;'Pontszamok-Osszesites'!$N$2)),0,INT(MAX(D31+E31,G31+H31,J31+K31)+0.5))</f>
        <v>0</v>
      </c>
      <c r="U31" s="33">
        <f t="shared" si="0"/>
        <v>0</v>
      </c>
      <c r="V31" s="35" t="b">
        <f t="shared" si="1"/>
        <v>1</v>
      </c>
    </row>
    <row r="32" spans="1:22" ht="15.75">
      <c r="A32" s="41">
        <v>27</v>
      </c>
      <c r="B32" s="43"/>
      <c r="C32" s="43" t="s">
        <v>41</v>
      </c>
      <c r="D32" s="42"/>
      <c r="E32" s="13"/>
      <c r="F32" s="23">
        <f>IF(AND(ISBLANK(D32),ISBLANK(E32)),"",IF(OR(D32&lt;'Pontszamok-Osszesites'!$G$2,E32&lt;'Pontszamok-Osszesites'!$H$2),1,VLOOKUP(ROUNDUP(D32+E32,0),'Pontszamok-Osszesites'!$A$1:$B$5,2)))</f>
      </c>
      <c r="G32" s="13"/>
      <c r="H32" s="13"/>
      <c r="I32" s="23">
        <f>IF(AND(ISBLANK(G32),ISBLANK(H32)),"",IF(OR(G32&lt;'Pontszamok-Osszesites'!$J$2,H32&lt;'Pontszamok-Osszesites'!$K$2),1,VLOOKUP(ROUNDUP(G32+H32,0),'Pontszamok-Osszesites'!$A$1:$B$5,2)))</f>
      </c>
      <c r="J32" s="13"/>
      <c r="K32" s="13"/>
      <c r="L32" s="23">
        <f>IF(AND(ISBLANK(J32),ISBLANK(K32)),"",IF(OR(J32&lt;'Pontszamok-Osszesites'!$M$2,K32&lt;'Pontszamok-Osszesites'!$N$2),1,VLOOKUP(ROUNDUP(J32+K32,0),'Pontszamok-Osszesites'!$A$1:$B$5,2)))</f>
      </c>
      <c r="M32" s="23"/>
      <c r="N32" s="13"/>
      <c r="O32" s="13"/>
      <c r="P32" s="23" t="str">
        <f>IF((V32=TRUE),"-",IF(R32="Laborfelmentett",VLOOKUP(INT(U32),'Pontszamok-Osszesites'!$A$1:$B$5,2),VLOOKUP(INT(U32),'Pontszamok-Osszesites'!$D$1:$E$5,2)))</f>
        <v>-</v>
      </c>
      <c r="Q32" s="48" t="s">
        <v>254</v>
      </c>
      <c r="R32" s="48" t="s">
        <v>145</v>
      </c>
      <c r="S32" s="45"/>
      <c r="T32" s="33">
        <f>IF(AND(OR(D32&lt;'Pontszamok-Osszesites'!$G$2,E32&lt;'Pontszamok-Osszesites'!$H$2),OR(G32&lt;'Pontszamok-Osszesites'!$J$2,H32&lt;'Pontszamok-Osszesites'!$K$2),OR(J32&lt;'Pontszamok-Osszesites'!$M$2,K32&lt;'Pontszamok-Osszesites'!$N$2)),0,INT(MAX(D32+E32,G32+H32,J32+K32)+0.5))</f>
        <v>0</v>
      </c>
      <c r="U32" s="33">
        <f t="shared" si="0"/>
        <v>0</v>
      </c>
      <c r="V32" s="35" t="b">
        <f t="shared" si="1"/>
        <v>1</v>
      </c>
    </row>
    <row r="33" spans="1:22" ht="15.75">
      <c r="A33" s="41">
        <v>28</v>
      </c>
      <c r="B33" s="43"/>
      <c r="C33" s="43" t="s">
        <v>42</v>
      </c>
      <c r="D33" s="42"/>
      <c r="E33" s="13"/>
      <c r="F33" s="23">
        <f>IF(AND(ISBLANK(D33),ISBLANK(E33)),"",IF(OR(D33&lt;'Pontszamok-Osszesites'!$G$2,E33&lt;'Pontszamok-Osszesites'!$H$2),1,VLOOKUP(ROUNDUP(D33+E33,0),'Pontszamok-Osszesites'!$A$1:$B$5,2)))</f>
      </c>
      <c r="G33" s="13"/>
      <c r="H33" s="13"/>
      <c r="I33" s="23">
        <f>IF(AND(ISBLANK(G33),ISBLANK(H33)),"",IF(OR(G33&lt;'Pontszamok-Osszesites'!$J$2,H33&lt;'Pontszamok-Osszesites'!$K$2),1,VLOOKUP(ROUNDUP(G33+H33,0),'Pontszamok-Osszesites'!$A$1:$B$5,2)))</f>
      </c>
      <c r="J33" s="13"/>
      <c r="K33" s="13"/>
      <c r="L33" s="23">
        <f>IF(AND(ISBLANK(J33),ISBLANK(K33)),"",IF(OR(J33&lt;'Pontszamok-Osszesites'!$M$2,K33&lt;'Pontszamok-Osszesites'!$N$2),1,VLOOKUP(ROUNDUP(J33+K33,0),'Pontszamok-Osszesites'!$A$1:$B$5,2)))</f>
      </c>
      <c r="M33" s="23"/>
      <c r="N33" s="13"/>
      <c r="O33" s="13"/>
      <c r="P33" s="23" t="str">
        <f>IF((V33=TRUE),"-",IF(R33="Laborfelmentett",VLOOKUP(INT(U33),'Pontszamok-Osszesites'!$A$1:$B$5,2),VLOOKUP(INT(U33),'Pontszamok-Osszesites'!$D$1:$E$5,2)))</f>
        <v>-</v>
      </c>
      <c r="Q33" s="48" t="s">
        <v>255</v>
      </c>
      <c r="R33" s="48" t="s">
        <v>154</v>
      </c>
      <c r="S33" s="45"/>
      <c r="T33" s="33">
        <f>IF(AND(OR(D33&lt;'Pontszamok-Osszesites'!$G$2,E33&lt;'Pontszamok-Osszesites'!$H$2),OR(G33&lt;'Pontszamok-Osszesites'!$J$2,H33&lt;'Pontszamok-Osszesites'!$K$2),OR(J33&lt;'Pontszamok-Osszesites'!$M$2,K33&lt;'Pontszamok-Osszesites'!$N$2)),0,INT(MAX(D33+E33,G33+H33,J33+K33)+0.5))</f>
        <v>0</v>
      </c>
      <c r="U33" s="33">
        <f t="shared" si="0"/>
        <v>0</v>
      </c>
      <c r="V33" s="35" t="b">
        <f t="shared" si="1"/>
        <v>1</v>
      </c>
    </row>
    <row r="34" spans="1:22" ht="15.75">
      <c r="A34" s="41">
        <v>29</v>
      </c>
      <c r="B34" s="43"/>
      <c r="C34" s="43" t="s">
        <v>172</v>
      </c>
      <c r="D34" s="42"/>
      <c r="E34" s="13"/>
      <c r="F34" s="23">
        <f>IF(AND(ISBLANK(D34),ISBLANK(E34)),"",IF(OR(D34&lt;'Pontszamok-Osszesites'!$G$2,E34&lt;'Pontszamok-Osszesites'!$H$2),1,VLOOKUP(ROUNDUP(D34+E34,0),'Pontszamok-Osszesites'!$A$1:$B$5,2)))</f>
      </c>
      <c r="G34" s="13"/>
      <c r="H34" s="13"/>
      <c r="I34" s="23">
        <f>IF(AND(ISBLANK(G34),ISBLANK(H34)),"",IF(OR(G34&lt;'Pontszamok-Osszesites'!$J$2,H34&lt;'Pontszamok-Osszesites'!$K$2),1,VLOOKUP(ROUNDUP(G34+H34,0),'Pontszamok-Osszesites'!$A$1:$B$5,2)))</f>
      </c>
      <c r="J34" s="13"/>
      <c r="K34" s="13"/>
      <c r="L34" s="23">
        <f>IF(AND(ISBLANK(J34),ISBLANK(K34)),"",IF(OR(J34&lt;'Pontszamok-Osszesites'!$M$2,K34&lt;'Pontszamok-Osszesites'!$N$2),1,VLOOKUP(ROUNDUP(J34+K34,0),'Pontszamok-Osszesites'!$A$1:$B$5,2)))</f>
      </c>
      <c r="M34" s="23"/>
      <c r="N34" s="13"/>
      <c r="O34" s="13"/>
      <c r="P34" s="23" t="str">
        <f>IF((V34=TRUE),"-",IF(R34="Laborfelmentett",VLOOKUP(INT(U34),'Pontszamok-Osszesites'!$A$1:$B$5,2),VLOOKUP(INT(U34),'Pontszamok-Osszesites'!$D$1:$E$5,2)))</f>
        <v>-</v>
      </c>
      <c r="Q34" s="48"/>
      <c r="R34" s="48" t="s">
        <v>152</v>
      </c>
      <c r="S34" s="45"/>
      <c r="T34" s="33">
        <f>IF(AND(OR(D34&lt;'Pontszamok-Osszesites'!$G$2,E34&lt;'Pontszamok-Osszesites'!$H$2),OR(G34&lt;'Pontszamok-Osszesites'!$J$2,H34&lt;'Pontszamok-Osszesites'!$K$2),OR(J34&lt;'Pontszamok-Osszesites'!$M$2,K34&lt;'Pontszamok-Osszesites'!$N$2)),0,INT(MAX(D34+E34,G34+H34,J34+K34)+0.5))</f>
        <v>0</v>
      </c>
      <c r="U34" s="33">
        <f t="shared" si="0"/>
        <v>0</v>
      </c>
      <c r="V34" s="35" t="b">
        <f t="shared" si="1"/>
        <v>1</v>
      </c>
    </row>
    <row r="35" spans="1:22" ht="15.75">
      <c r="A35" s="41">
        <v>30</v>
      </c>
      <c r="B35" s="43"/>
      <c r="C35" s="43" t="s">
        <v>43</v>
      </c>
      <c r="D35" s="42"/>
      <c r="E35" s="13"/>
      <c r="F35" s="23">
        <f>IF(AND(ISBLANK(D35),ISBLANK(E35)),"",IF(OR(D35&lt;'Pontszamok-Osszesites'!$G$2,E35&lt;'Pontszamok-Osszesites'!$H$2),1,VLOOKUP(ROUNDUP(D35+E35,0),'Pontszamok-Osszesites'!$A$1:$B$5,2)))</f>
      </c>
      <c r="G35" s="13"/>
      <c r="H35" s="13"/>
      <c r="I35" s="23">
        <f>IF(AND(ISBLANK(G35),ISBLANK(H35)),"",IF(OR(G35&lt;'Pontszamok-Osszesites'!$J$2,H35&lt;'Pontszamok-Osszesites'!$K$2),1,VLOOKUP(ROUNDUP(G35+H35,0),'Pontszamok-Osszesites'!$A$1:$B$5,2)))</f>
      </c>
      <c r="J35" s="13"/>
      <c r="K35" s="13"/>
      <c r="L35" s="23">
        <f>IF(AND(ISBLANK(J35),ISBLANK(K35)),"",IF(OR(J35&lt;'Pontszamok-Osszesites'!$M$2,K35&lt;'Pontszamok-Osszesites'!$N$2),1,VLOOKUP(ROUNDUP(J35+K35,0),'Pontszamok-Osszesites'!$A$1:$B$5,2)))</f>
      </c>
      <c r="M35" s="23"/>
      <c r="N35" s="13"/>
      <c r="O35" s="13"/>
      <c r="P35" s="23" t="str">
        <f>IF((V35=TRUE),"-",IF(R35="Laborfelmentett",VLOOKUP(INT(U35),'Pontszamok-Osszesites'!$A$1:$B$5,2),VLOOKUP(INT(U35),'Pontszamok-Osszesites'!$D$1:$E$5,2)))</f>
        <v>-</v>
      </c>
      <c r="Q35" s="48" t="s">
        <v>257</v>
      </c>
      <c r="R35" s="48" t="s">
        <v>157</v>
      </c>
      <c r="S35" s="45"/>
      <c r="T35" s="33">
        <f>IF(AND(OR(D35&lt;'Pontszamok-Osszesites'!$G$2,E35&lt;'Pontszamok-Osszesites'!$H$2),OR(G35&lt;'Pontszamok-Osszesites'!$J$2,H35&lt;'Pontszamok-Osszesites'!$K$2),OR(J35&lt;'Pontszamok-Osszesites'!$M$2,K35&lt;'Pontszamok-Osszesites'!$N$2)),0,INT(MAX(D35+E35,G35+H35,J35+K35)+0.5))</f>
        <v>0</v>
      </c>
      <c r="U35" s="33">
        <f t="shared" si="0"/>
        <v>0</v>
      </c>
      <c r="V35" s="35" t="b">
        <f t="shared" si="1"/>
        <v>1</v>
      </c>
    </row>
    <row r="36" spans="1:22" ht="15.75">
      <c r="A36" s="41">
        <v>31</v>
      </c>
      <c r="B36" s="43"/>
      <c r="C36" s="43" t="s">
        <v>173</v>
      </c>
      <c r="D36" s="42">
        <v>2</v>
      </c>
      <c r="E36" s="13">
        <v>1.5</v>
      </c>
      <c r="F36" s="23">
        <f>IF(AND(ISBLANK(D36),ISBLANK(E36)),"",IF(OR(D36&lt;'Pontszamok-Osszesites'!$G$2,E36&lt;'Pontszamok-Osszesites'!$H$2),1,VLOOKUP(ROUNDUP(D36+E36,0),'Pontszamok-Osszesites'!$A$1:$B$5,2)))</f>
        <v>1</v>
      </c>
      <c r="G36" s="13"/>
      <c r="H36" s="13"/>
      <c r="I36" s="23">
        <f>IF(AND(ISBLANK(G36),ISBLANK(H36)),"",IF(OR(G36&lt;'Pontszamok-Osszesites'!$J$2,H36&lt;'Pontszamok-Osszesites'!$K$2),1,VLOOKUP(ROUNDUP(G36+H36,0),'Pontszamok-Osszesites'!$A$1:$B$5,2)))</f>
      </c>
      <c r="J36" s="13"/>
      <c r="K36" s="13"/>
      <c r="L36" s="23">
        <f>IF(AND(ISBLANK(J36),ISBLANK(K36)),"",IF(OR(J36&lt;'Pontszamok-Osszesites'!$M$2,K36&lt;'Pontszamok-Osszesites'!$N$2),1,VLOOKUP(ROUNDUP(J36+K36,0),'Pontszamok-Osszesites'!$A$1:$B$5,2)))</f>
      </c>
      <c r="M36" s="23"/>
      <c r="N36" s="13"/>
      <c r="O36" s="13"/>
      <c r="P36" s="23">
        <f>IF((V36=TRUE),"-",IF(R36="Laborfelmentett",VLOOKUP(INT(U36),'Pontszamok-Osszesites'!$A$1:$B$5,2),VLOOKUP(INT(U36),'Pontszamok-Osszesites'!$D$1:$E$5,2)))</f>
        <v>1</v>
      </c>
      <c r="Q36" s="48"/>
      <c r="R36" s="48" t="s">
        <v>152</v>
      </c>
      <c r="S36" s="45"/>
      <c r="T36" s="33">
        <f>IF(AND(OR(D36&lt;'Pontszamok-Osszesites'!$G$2,E36&lt;'Pontszamok-Osszesites'!$H$2),OR(G36&lt;'Pontszamok-Osszesites'!$J$2,H36&lt;'Pontszamok-Osszesites'!$K$2),OR(J36&lt;'Pontszamok-Osszesites'!$M$2,K36&lt;'Pontszamok-Osszesites'!$N$2)),0,INT(MAX(D36+E36,G36+H36,J36+K36)+0.5))</f>
        <v>0</v>
      </c>
      <c r="U36" s="33">
        <f t="shared" si="0"/>
        <v>0</v>
      </c>
      <c r="V36" s="35" t="b">
        <f t="shared" si="1"/>
        <v>0</v>
      </c>
    </row>
    <row r="37" spans="1:22" ht="15.75">
      <c r="A37" s="41">
        <v>32</v>
      </c>
      <c r="B37" s="43"/>
      <c r="C37" s="43" t="s">
        <v>174</v>
      </c>
      <c r="D37" s="42"/>
      <c r="E37" s="13"/>
      <c r="F37" s="23">
        <f>IF(AND(ISBLANK(D37),ISBLANK(E37)),"",IF(OR(D37&lt;'Pontszamok-Osszesites'!$G$2,E37&lt;'Pontszamok-Osszesites'!$H$2),1,VLOOKUP(ROUNDUP(D37+E37,0),'Pontszamok-Osszesites'!$A$1:$B$5,2)))</f>
      </c>
      <c r="G37" s="13"/>
      <c r="H37" s="13"/>
      <c r="I37" s="23">
        <f>IF(AND(ISBLANK(G37),ISBLANK(H37)),"",IF(OR(G37&lt;'Pontszamok-Osszesites'!$J$2,H37&lt;'Pontszamok-Osszesites'!$K$2),1,VLOOKUP(ROUNDUP(G37+H37,0),'Pontszamok-Osszesites'!$A$1:$B$5,2)))</f>
      </c>
      <c r="J37" s="13"/>
      <c r="K37" s="13"/>
      <c r="L37" s="23">
        <f>IF(AND(ISBLANK(J37),ISBLANK(K37)),"",IF(OR(J37&lt;'Pontszamok-Osszesites'!$M$2,K37&lt;'Pontszamok-Osszesites'!$N$2),1,VLOOKUP(ROUNDUP(J37+K37,0),'Pontszamok-Osszesites'!$A$1:$B$5,2)))</f>
      </c>
      <c r="M37" s="23"/>
      <c r="N37" s="13"/>
      <c r="O37" s="13"/>
      <c r="P37" s="23" t="str">
        <f>IF((V37=TRUE),"-",IF(R37="Laborfelmentett",VLOOKUP(INT(U37),'Pontszamok-Osszesites'!$A$1:$B$5,2),VLOOKUP(INT(U37),'Pontszamok-Osszesites'!$D$1:$E$5,2)))</f>
        <v>-</v>
      </c>
      <c r="Q37" s="48" t="s">
        <v>258</v>
      </c>
      <c r="R37" s="48" t="s">
        <v>160</v>
      </c>
      <c r="S37" s="45"/>
      <c r="T37" s="33">
        <f>IF(AND(OR(D37&lt;'Pontszamok-Osszesites'!$G$2,E37&lt;'Pontszamok-Osszesites'!$H$2),OR(G37&lt;'Pontszamok-Osszesites'!$J$2,H37&lt;'Pontszamok-Osszesites'!$K$2),OR(J37&lt;'Pontszamok-Osszesites'!$M$2,K37&lt;'Pontszamok-Osszesites'!$N$2)),0,INT(MAX(D37+E37,G37+H37,J37+K37)+0.5))</f>
        <v>0</v>
      </c>
      <c r="U37" s="33">
        <f t="shared" si="0"/>
        <v>0</v>
      </c>
      <c r="V37" s="35" t="b">
        <f t="shared" si="1"/>
        <v>1</v>
      </c>
    </row>
    <row r="38" spans="1:22" ht="15.75">
      <c r="A38" s="41">
        <v>33</v>
      </c>
      <c r="B38" s="43"/>
      <c r="C38" s="43" t="s">
        <v>175</v>
      </c>
      <c r="D38" s="42"/>
      <c r="E38" s="13"/>
      <c r="F38" s="23">
        <f>IF(AND(ISBLANK(D38),ISBLANK(E38)),"",IF(OR(D38&lt;'Pontszamok-Osszesites'!$G$2,E38&lt;'Pontszamok-Osszesites'!$H$2),1,VLOOKUP(ROUNDUP(D38+E38,0),'Pontszamok-Osszesites'!$A$1:$B$5,2)))</f>
      </c>
      <c r="G38" s="13"/>
      <c r="H38" s="13"/>
      <c r="I38" s="23">
        <f>IF(AND(ISBLANK(G38),ISBLANK(H38)),"",IF(OR(G38&lt;'Pontszamok-Osszesites'!$J$2,H38&lt;'Pontszamok-Osszesites'!$K$2),1,VLOOKUP(ROUNDUP(G38+H38,0),'Pontszamok-Osszesites'!$A$1:$B$5,2)))</f>
      </c>
      <c r="J38" s="13"/>
      <c r="K38" s="13"/>
      <c r="L38" s="23">
        <f>IF(AND(ISBLANK(J38),ISBLANK(K38)),"",IF(OR(J38&lt;'Pontszamok-Osszesites'!$M$2,K38&lt;'Pontszamok-Osszesites'!$N$2),1,VLOOKUP(ROUNDUP(J38+K38,0),'Pontszamok-Osszesites'!$A$1:$B$5,2)))</f>
      </c>
      <c r="M38" s="23"/>
      <c r="N38" s="13"/>
      <c r="O38" s="13"/>
      <c r="P38" s="23" t="str">
        <f>IF((V38=TRUE),"-",IF(R38="Laborfelmentett",VLOOKUP(INT(U38),'Pontszamok-Osszesites'!$A$1:$B$5,2),VLOOKUP(INT(U38),'Pontszamok-Osszesites'!$D$1:$E$5,2)))</f>
        <v>-</v>
      </c>
      <c r="Q38" s="48"/>
      <c r="R38" s="48" t="s">
        <v>152</v>
      </c>
      <c r="S38" s="45"/>
      <c r="T38" s="33">
        <f>IF(AND(OR(D38&lt;'Pontszamok-Osszesites'!$G$2,E38&lt;'Pontszamok-Osszesites'!$H$2),OR(G38&lt;'Pontszamok-Osszesites'!$J$2,H38&lt;'Pontszamok-Osszesites'!$K$2),OR(J38&lt;'Pontszamok-Osszesites'!$M$2,K38&lt;'Pontszamok-Osszesites'!$N$2)),0,INT(MAX(D38+E38,G38+H38,J38+K38)+0.5))</f>
        <v>0</v>
      </c>
      <c r="U38" s="33">
        <f t="shared" si="0"/>
        <v>0</v>
      </c>
      <c r="V38" s="35" t="b">
        <f t="shared" si="1"/>
        <v>1</v>
      </c>
    </row>
    <row r="39" spans="1:22" ht="15.75">
      <c r="A39" s="41">
        <v>34</v>
      </c>
      <c r="B39" s="43"/>
      <c r="C39" s="43" t="s">
        <v>44</v>
      </c>
      <c r="D39" s="42">
        <v>3.5</v>
      </c>
      <c r="E39" s="13">
        <v>4</v>
      </c>
      <c r="F39" s="23">
        <f>IF(AND(ISBLANK(D39),ISBLANK(E39)),"",IF(OR(D39&lt;'Pontszamok-Osszesites'!$G$2,E39&lt;'Pontszamok-Osszesites'!$H$2),1,VLOOKUP(ROUNDUP(D39+E39,0),'Pontszamok-Osszesites'!$A$1:$B$5,2)))</f>
        <v>1</v>
      </c>
      <c r="G39" s="13">
        <v>4.5</v>
      </c>
      <c r="H39" s="13">
        <v>13</v>
      </c>
      <c r="I39" s="23">
        <f>IF(AND(ISBLANK(G39),ISBLANK(H39)),"",IF(OR(G39&lt;'Pontszamok-Osszesites'!$J$2,H39&lt;'Pontszamok-Osszesites'!$K$2),1,VLOOKUP(ROUNDUP(G39+H39,0),'Pontszamok-Osszesites'!$A$1:$B$5,2)))</f>
        <v>4</v>
      </c>
      <c r="J39" s="13"/>
      <c r="K39" s="13"/>
      <c r="L39" s="23">
        <f>IF(AND(ISBLANK(J39),ISBLANK(K39)),"",IF(OR(J39&lt;'Pontszamok-Osszesites'!$M$2,K39&lt;'Pontszamok-Osszesites'!$N$2),1,VLOOKUP(ROUNDUP(J39+K39,0),'Pontszamok-Osszesites'!$A$1:$B$5,2)))</f>
      </c>
      <c r="M39" s="23" t="s">
        <v>290</v>
      </c>
      <c r="N39" s="13">
        <v>0</v>
      </c>
      <c r="O39" s="13">
        <v>19</v>
      </c>
      <c r="P39" s="23">
        <f>IF((V39=TRUE),"-",IF(R39="Laborfelmentett",VLOOKUP(INT(U39),'Pontszamok-Osszesites'!$A$1:$B$5,2),VLOOKUP(INT(U39),'Pontszamok-Osszesites'!$D$1:$E$5,2)))</f>
        <v>4</v>
      </c>
      <c r="Q39" s="48" t="s">
        <v>259</v>
      </c>
      <c r="R39" s="48" t="s">
        <v>159</v>
      </c>
      <c r="S39" s="45"/>
      <c r="T39" s="33">
        <f>IF(AND(OR(D39&lt;'Pontszamok-Osszesites'!$G$2,E39&lt;'Pontszamok-Osszesites'!$H$2),OR(G39&lt;'Pontszamok-Osszesites'!$J$2,H39&lt;'Pontszamok-Osszesites'!$K$2),OR(J39&lt;'Pontszamok-Osszesites'!$M$2,K39&lt;'Pontszamok-Osszesites'!$N$2)),0,INT(MAX(D39+E39,G39+H39,J39+K39)+0.5))</f>
        <v>18</v>
      </c>
      <c r="U39" s="33">
        <f t="shared" si="0"/>
        <v>37</v>
      </c>
      <c r="V39" s="35" t="b">
        <f t="shared" si="1"/>
        <v>0</v>
      </c>
    </row>
    <row r="40" spans="1:22" ht="15.75">
      <c r="A40" s="41">
        <v>35</v>
      </c>
      <c r="B40" s="43"/>
      <c r="C40" s="43" t="s">
        <v>176</v>
      </c>
      <c r="D40" s="42"/>
      <c r="E40" s="13"/>
      <c r="F40" s="23">
        <f>IF(AND(ISBLANK(D40),ISBLANK(E40)),"",IF(OR(D40&lt;'Pontszamok-Osszesites'!$G$2,E40&lt;'Pontszamok-Osszesites'!$H$2),1,VLOOKUP(ROUNDUP(D40+E40,0),'Pontszamok-Osszesites'!$A$1:$B$5,2)))</f>
      </c>
      <c r="G40" s="13"/>
      <c r="H40" s="13"/>
      <c r="I40" s="23">
        <f>IF(AND(ISBLANK(G40),ISBLANK(H40)),"",IF(OR(G40&lt;'Pontszamok-Osszesites'!$J$2,H40&lt;'Pontszamok-Osszesites'!$K$2),1,VLOOKUP(ROUNDUP(G40+H40,0),'Pontszamok-Osszesites'!$A$1:$B$5,2)))</f>
      </c>
      <c r="J40" s="13"/>
      <c r="K40" s="13"/>
      <c r="L40" s="23">
        <f>IF(AND(ISBLANK(J40),ISBLANK(K40)),"",IF(OR(J40&lt;'Pontszamok-Osszesites'!$M$2,K40&lt;'Pontszamok-Osszesites'!$N$2),1,VLOOKUP(ROUNDUP(J40+K40,0),'Pontszamok-Osszesites'!$A$1:$B$5,2)))</f>
      </c>
      <c r="M40" s="23"/>
      <c r="N40" s="13"/>
      <c r="O40" s="13"/>
      <c r="P40" s="23" t="str">
        <f>IF((V40=TRUE),"-",IF(R40="Laborfelmentett",VLOOKUP(INT(U40),'Pontszamok-Osszesites'!$A$1:$B$5,2),VLOOKUP(INT(U40),'Pontszamok-Osszesites'!$D$1:$E$5,2)))</f>
        <v>-</v>
      </c>
      <c r="Q40" s="48" t="s">
        <v>255</v>
      </c>
      <c r="R40" s="48" t="s">
        <v>154</v>
      </c>
      <c r="S40" s="45"/>
      <c r="T40" s="33">
        <f>IF(AND(OR(D40&lt;'Pontszamok-Osszesites'!$G$2,E40&lt;'Pontszamok-Osszesites'!$H$2),OR(G40&lt;'Pontszamok-Osszesites'!$J$2,H40&lt;'Pontszamok-Osszesites'!$K$2),OR(J40&lt;'Pontszamok-Osszesites'!$M$2,K40&lt;'Pontszamok-Osszesites'!$N$2)),0,INT(MAX(D40+E40,G40+H40,J40+K40)+0.5))</f>
        <v>0</v>
      </c>
      <c r="U40" s="33">
        <f t="shared" si="0"/>
        <v>0</v>
      </c>
      <c r="V40" s="35" t="b">
        <f t="shared" si="1"/>
        <v>1</v>
      </c>
    </row>
    <row r="41" spans="1:22" ht="15.75">
      <c r="A41" s="41">
        <v>36</v>
      </c>
      <c r="B41" s="43"/>
      <c r="C41" s="43" t="s">
        <v>12</v>
      </c>
      <c r="D41" s="42"/>
      <c r="E41" s="13"/>
      <c r="F41" s="23">
        <f>IF(AND(ISBLANK(D41),ISBLANK(E41)),"",IF(OR(D41&lt;'Pontszamok-Osszesites'!$G$2,E41&lt;'Pontszamok-Osszesites'!$H$2),1,VLOOKUP(ROUNDUP(D41+E41,0),'Pontszamok-Osszesites'!$A$1:$B$5,2)))</f>
      </c>
      <c r="G41" s="13"/>
      <c r="H41" s="13"/>
      <c r="I41" s="23">
        <f>IF(AND(ISBLANK(G41),ISBLANK(H41)),"",IF(OR(G41&lt;'Pontszamok-Osszesites'!$J$2,H41&lt;'Pontszamok-Osszesites'!$K$2),1,VLOOKUP(ROUNDUP(G41+H41,0),'Pontszamok-Osszesites'!$A$1:$B$5,2)))</f>
      </c>
      <c r="J41" s="13"/>
      <c r="K41" s="13"/>
      <c r="L41" s="23">
        <f>IF(AND(ISBLANK(J41),ISBLANK(K41)),"",IF(OR(J41&lt;'Pontszamok-Osszesites'!$M$2,K41&lt;'Pontszamok-Osszesites'!$N$2),1,VLOOKUP(ROUNDUP(J41+K41,0),'Pontszamok-Osszesites'!$A$1:$B$5,2)))</f>
      </c>
      <c r="M41" s="23"/>
      <c r="N41" s="13"/>
      <c r="O41" s="13"/>
      <c r="P41" s="23" t="str">
        <f>IF((V41=TRUE),"-",IF(R41="Laborfelmentett",VLOOKUP(INT(U41),'Pontszamok-Osszesites'!$A$1:$B$5,2),VLOOKUP(INT(U41),'Pontszamok-Osszesites'!$D$1:$E$5,2)))</f>
        <v>-</v>
      </c>
      <c r="Q41" s="48" t="s">
        <v>257</v>
      </c>
      <c r="R41" s="48" t="s">
        <v>156</v>
      </c>
      <c r="S41" s="45"/>
      <c r="T41" s="33">
        <f>IF(AND(OR(D41&lt;'Pontszamok-Osszesites'!$G$2,E41&lt;'Pontszamok-Osszesites'!$H$2),OR(G41&lt;'Pontszamok-Osszesites'!$J$2,H41&lt;'Pontszamok-Osszesites'!$K$2),OR(J41&lt;'Pontszamok-Osszesites'!$M$2,K41&lt;'Pontszamok-Osszesites'!$N$2)),0,INT(MAX(D41+E41,G41+H41,J41+K41)+0.5))</f>
        <v>0</v>
      </c>
      <c r="U41" s="33">
        <f t="shared" si="0"/>
        <v>0</v>
      </c>
      <c r="V41" s="35" t="b">
        <f t="shared" si="1"/>
        <v>1</v>
      </c>
    </row>
    <row r="42" spans="1:22" ht="15.75">
      <c r="A42" s="41">
        <v>37</v>
      </c>
      <c r="B42" s="43"/>
      <c r="C42" s="43" t="s">
        <v>45</v>
      </c>
      <c r="D42" s="42"/>
      <c r="E42" s="13"/>
      <c r="F42" s="23">
        <f>IF(AND(ISBLANK(D42),ISBLANK(E42)),"",IF(OR(D42&lt;'Pontszamok-Osszesites'!$G$2,E42&lt;'Pontszamok-Osszesites'!$H$2),1,VLOOKUP(ROUNDUP(D42+E42,0),'Pontszamok-Osszesites'!$A$1:$B$5,2)))</f>
      </c>
      <c r="G42" s="13"/>
      <c r="H42" s="13"/>
      <c r="I42" s="23">
        <f>IF(AND(ISBLANK(G42),ISBLANK(H42)),"",IF(OR(G42&lt;'Pontszamok-Osszesites'!$J$2,H42&lt;'Pontszamok-Osszesites'!$K$2),1,VLOOKUP(ROUNDUP(G42+H42,0),'Pontszamok-Osszesites'!$A$1:$B$5,2)))</f>
      </c>
      <c r="J42" s="13"/>
      <c r="K42" s="13"/>
      <c r="L42" s="23">
        <f>IF(AND(ISBLANK(J42),ISBLANK(K42)),"",IF(OR(J42&lt;'Pontszamok-Osszesites'!$M$2,K42&lt;'Pontszamok-Osszesites'!$N$2),1,VLOOKUP(ROUNDUP(J42+K42,0),'Pontszamok-Osszesites'!$A$1:$B$5,2)))</f>
      </c>
      <c r="M42" s="23"/>
      <c r="N42" s="13"/>
      <c r="O42" s="13"/>
      <c r="P42" s="23" t="str">
        <f>IF((V42=TRUE),"-",IF(R42="Laborfelmentett",VLOOKUP(INT(U42),'Pontszamok-Osszesites'!$A$1:$B$5,2),VLOOKUP(INT(U42),'Pontszamok-Osszesites'!$D$1:$E$5,2)))</f>
        <v>-</v>
      </c>
      <c r="Q42" s="48" t="s">
        <v>255</v>
      </c>
      <c r="R42" s="48" t="s">
        <v>154</v>
      </c>
      <c r="S42" s="45"/>
      <c r="T42" s="33">
        <f>IF(AND(OR(D42&lt;'Pontszamok-Osszesites'!$G$2,E42&lt;'Pontszamok-Osszesites'!$H$2),OR(G42&lt;'Pontszamok-Osszesites'!$J$2,H42&lt;'Pontszamok-Osszesites'!$K$2),OR(J42&lt;'Pontszamok-Osszesites'!$M$2,K42&lt;'Pontszamok-Osszesites'!$N$2)),0,INT(MAX(D42+E42,G42+H42,J42+K42)+0.5))</f>
        <v>0</v>
      </c>
      <c r="U42" s="33">
        <f t="shared" si="0"/>
        <v>0</v>
      </c>
      <c r="V42" s="35" t="b">
        <f t="shared" si="1"/>
        <v>1</v>
      </c>
    </row>
    <row r="43" spans="1:22" ht="15.75">
      <c r="A43" s="41">
        <v>38</v>
      </c>
      <c r="B43" s="43"/>
      <c r="C43" s="43" t="s">
        <v>46</v>
      </c>
      <c r="D43" s="42"/>
      <c r="E43" s="13"/>
      <c r="F43" s="23">
        <f>IF(AND(ISBLANK(D43),ISBLANK(E43)),"",IF(OR(D43&lt;'Pontszamok-Osszesites'!$G$2,E43&lt;'Pontszamok-Osszesites'!$H$2),1,VLOOKUP(ROUNDUP(D43+E43,0),'Pontszamok-Osszesites'!$A$1:$B$5,2)))</f>
      </c>
      <c r="G43" s="13"/>
      <c r="H43" s="13"/>
      <c r="I43" s="23">
        <f>IF(AND(ISBLANK(G43),ISBLANK(H43)),"",IF(OR(G43&lt;'Pontszamok-Osszesites'!$J$2,H43&lt;'Pontszamok-Osszesites'!$K$2),1,VLOOKUP(ROUNDUP(G43+H43,0),'Pontszamok-Osszesites'!$A$1:$B$5,2)))</f>
      </c>
      <c r="J43" s="13"/>
      <c r="K43" s="13"/>
      <c r="L43" s="23">
        <f>IF(AND(ISBLANK(J43),ISBLANK(K43)),"",IF(OR(J43&lt;'Pontszamok-Osszesites'!$M$2,K43&lt;'Pontszamok-Osszesites'!$N$2),1,VLOOKUP(ROUNDUP(J43+K43,0),'Pontszamok-Osszesites'!$A$1:$B$5,2)))</f>
      </c>
      <c r="M43" s="23"/>
      <c r="N43" s="13"/>
      <c r="O43" s="13"/>
      <c r="P43" s="23" t="str">
        <f>IF((V43=TRUE),"-",IF(R43="Laborfelmentett",VLOOKUP(INT(U43),'Pontszamok-Osszesites'!$A$1:$B$5,2),VLOOKUP(INT(U43),'Pontszamok-Osszesites'!$D$1:$E$5,2)))</f>
        <v>-</v>
      </c>
      <c r="Q43" s="48" t="s">
        <v>254</v>
      </c>
      <c r="R43" s="48" t="s">
        <v>145</v>
      </c>
      <c r="S43" s="45"/>
      <c r="T43" s="33">
        <f>IF(AND(OR(D43&lt;'Pontszamok-Osszesites'!$G$2,E43&lt;'Pontszamok-Osszesites'!$H$2),OR(G43&lt;'Pontszamok-Osszesites'!$J$2,H43&lt;'Pontszamok-Osszesites'!$K$2),OR(J43&lt;'Pontszamok-Osszesites'!$M$2,K43&lt;'Pontszamok-Osszesites'!$N$2)),0,INT(MAX(D43+E43,G43+H43,J43+K43)+0.5))</f>
        <v>0</v>
      </c>
      <c r="U43" s="33">
        <f t="shared" si="0"/>
        <v>0</v>
      </c>
      <c r="V43" s="35" t="b">
        <f t="shared" si="1"/>
        <v>1</v>
      </c>
    </row>
    <row r="44" spans="1:22" ht="15.75">
      <c r="A44" s="41">
        <v>39</v>
      </c>
      <c r="B44" s="43"/>
      <c r="C44" s="43" t="s">
        <v>47</v>
      </c>
      <c r="D44" s="42"/>
      <c r="E44" s="13"/>
      <c r="F44" s="23">
        <f>IF(AND(ISBLANK(D44),ISBLANK(E44)),"",IF(OR(D44&lt;'Pontszamok-Osszesites'!$G$2,E44&lt;'Pontszamok-Osszesites'!$H$2),1,VLOOKUP(ROUNDUP(D44+E44,0),'Pontszamok-Osszesites'!$A$1:$B$5,2)))</f>
      </c>
      <c r="G44" s="13"/>
      <c r="H44" s="13"/>
      <c r="I44" s="23">
        <f>IF(AND(ISBLANK(G44),ISBLANK(H44)),"",IF(OR(G44&lt;'Pontszamok-Osszesites'!$J$2,H44&lt;'Pontszamok-Osszesites'!$K$2),1,VLOOKUP(ROUNDUP(G44+H44,0),'Pontszamok-Osszesites'!$A$1:$B$5,2)))</f>
      </c>
      <c r="J44" s="13"/>
      <c r="K44" s="13"/>
      <c r="L44" s="23">
        <f>IF(AND(ISBLANK(J44),ISBLANK(K44)),"",IF(OR(J44&lt;'Pontszamok-Osszesites'!$M$2,K44&lt;'Pontszamok-Osszesites'!$N$2),1,VLOOKUP(ROUNDUP(J44+K44,0),'Pontszamok-Osszesites'!$A$1:$B$5,2)))</f>
      </c>
      <c r="M44" s="23"/>
      <c r="N44" s="13"/>
      <c r="O44" s="13"/>
      <c r="P44" s="23" t="str">
        <f>IF((V44=TRUE),"-",IF(R44="Laborfelmentett",VLOOKUP(INT(U44),'Pontszamok-Osszesites'!$A$1:$B$5,2),VLOOKUP(INT(U44),'Pontszamok-Osszesites'!$D$1:$E$5,2)))</f>
        <v>-</v>
      </c>
      <c r="Q44" s="48" t="s">
        <v>256</v>
      </c>
      <c r="R44" s="48" t="s">
        <v>155</v>
      </c>
      <c r="S44" s="45"/>
      <c r="T44" s="33">
        <f>IF(AND(OR(D44&lt;'Pontszamok-Osszesites'!$G$2,E44&lt;'Pontszamok-Osszesites'!$H$2),OR(G44&lt;'Pontszamok-Osszesites'!$J$2,H44&lt;'Pontszamok-Osszesites'!$K$2),OR(J44&lt;'Pontszamok-Osszesites'!$M$2,K44&lt;'Pontszamok-Osszesites'!$N$2)),0,INT(MAX(D44+E44,G44+H44,J44+K44)+0.5))</f>
        <v>0</v>
      </c>
      <c r="U44" s="33">
        <f t="shared" si="0"/>
        <v>0</v>
      </c>
      <c r="V44" s="35" t="b">
        <f t="shared" si="1"/>
        <v>1</v>
      </c>
    </row>
    <row r="45" spans="1:22" ht="15.75">
      <c r="A45" s="41">
        <v>40</v>
      </c>
      <c r="B45" s="43"/>
      <c r="C45" s="43" t="s">
        <v>177</v>
      </c>
      <c r="D45" s="42"/>
      <c r="E45" s="13"/>
      <c r="F45" s="23">
        <f>IF(AND(ISBLANK(D45),ISBLANK(E45)),"",IF(OR(D45&lt;'Pontszamok-Osszesites'!$G$2,E45&lt;'Pontszamok-Osszesites'!$H$2),1,VLOOKUP(ROUNDUP(D45+E45,0),'Pontszamok-Osszesites'!$A$1:$B$5,2)))</f>
      </c>
      <c r="G45" s="13"/>
      <c r="H45" s="13"/>
      <c r="I45" s="23">
        <f>IF(AND(ISBLANK(G45),ISBLANK(H45)),"",IF(OR(G45&lt;'Pontszamok-Osszesites'!$J$2,H45&lt;'Pontszamok-Osszesites'!$K$2),1,VLOOKUP(ROUNDUP(G45+H45,0),'Pontszamok-Osszesites'!$A$1:$B$5,2)))</f>
      </c>
      <c r="J45" s="13"/>
      <c r="K45" s="13"/>
      <c r="L45" s="23">
        <f>IF(AND(ISBLANK(J45),ISBLANK(K45)),"",IF(OR(J45&lt;'Pontszamok-Osszesites'!$M$2,K45&lt;'Pontszamok-Osszesites'!$N$2),1,VLOOKUP(ROUNDUP(J45+K45,0),'Pontszamok-Osszesites'!$A$1:$B$5,2)))</f>
      </c>
      <c r="M45" s="23"/>
      <c r="N45" s="13"/>
      <c r="O45" s="13"/>
      <c r="P45" s="23" t="str">
        <f>IF((V45=TRUE),"-",IF(R45="Laborfelmentett",VLOOKUP(INT(U45),'Pontszamok-Osszesites'!$A$1:$B$5,2),VLOOKUP(INT(U45),'Pontszamok-Osszesites'!$D$1:$E$5,2)))</f>
        <v>-</v>
      </c>
      <c r="Q45" s="48"/>
      <c r="R45" s="48" t="s">
        <v>152</v>
      </c>
      <c r="S45" s="45"/>
      <c r="T45" s="33">
        <f>IF(AND(OR(D45&lt;'Pontszamok-Osszesites'!$G$2,E45&lt;'Pontszamok-Osszesites'!$H$2),OR(G45&lt;'Pontszamok-Osszesites'!$J$2,H45&lt;'Pontszamok-Osszesites'!$K$2),OR(J45&lt;'Pontszamok-Osszesites'!$M$2,K45&lt;'Pontszamok-Osszesites'!$N$2)),0,INT(MAX(D45+E45,G45+H45,J45+K45)+0.5))</f>
        <v>0</v>
      </c>
      <c r="U45" s="33">
        <f t="shared" si="0"/>
        <v>0</v>
      </c>
      <c r="V45" s="35" t="b">
        <f t="shared" si="1"/>
        <v>1</v>
      </c>
    </row>
    <row r="46" spans="1:22" ht="15.75">
      <c r="A46" s="41">
        <v>41</v>
      </c>
      <c r="B46" s="43"/>
      <c r="C46" s="43" t="s">
        <v>8</v>
      </c>
      <c r="D46" s="42"/>
      <c r="E46" s="13"/>
      <c r="F46" s="23">
        <f>IF(AND(ISBLANK(D46),ISBLANK(E46)),"",IF(OR(D46&lt;'Pontszamok-Osszesites'!$G$2,E46&lt;'Pontszamok-Osszesites'!$H$2),1,VLOOKUP(ROUNDUP(D46+E46,0),'Pontszamok-Osszesites'!$A$1:$B$5,2)))</f>
      </c>
      <c r="G46" s="13"/>
      <c r="H46" s="13"/>
      <c r="I46" s="23">
        <f>IF(AND(ISBLANK(G46),ISBLANK(H46)),"",IF(OR(G46&lt;'Pontszamok-Osszesites'!$J$2,H46&lt;'Pontszamok-Osszesites'!$K$2),1,VLOOKUP(ROUNDUP(G46+H46,0),'Pontszamok-Osszesites'!$A$1:$B$5,2)))</f>
      </c>
      <c r="J46" s="13"/>
      <c r="K46" s="13"/>
      <c r="L46" s="23">
        <f>IF(AND(ISBLANK(J46),ISBLANK(K46)),"",IF(OR(J46&lt;'Pontszamok-Osszesites'!$M$2,K46&lt;'Pontszamok-Osszesites'!$N$2),1,VLOOKUP(ROUNDUP(J46+K46,0),'Pontszamok-Osszesites'!$A$1:$B$5,2)))</f>
      </c>
      <c r="M46" s="23"/>
      <c r="N46" s="13"/>
      <c r="O46" s="13"/>
      <c r="P46" s="23" t="str">
        <f>IF((V46=TRUE),"-",IF(R46="Laborfelmentett",VLOOKUP(INT(U46),'Pontszamok-Osszesites'!$A$1:$B$5,2),VLOOKUP(INT(U46),'Pontszamok-Osszesites'!$D$1:$E$5,2)))</f>
        <v>-</v>
      </c>
      <c r="Q46" s="48" t="s">
        <v>257</v>
      </c>
      <c r="R46" s="48" t="s">
        <v>157</v>
      </c>
      <c r="S46" s="45"/>
      <c r="T46" s="33">
        <f>IF(AND(OR(D46&lt;'Pontszamok-Osszesites'!$G$2,E46&lt;'Pontszamok-Osszesites'!$H$2),OR(G46&lt;'Pontszamok-Osszesites'!$J$2,H46&lt;'Pontszamok-Osszesites'!$K$2),OR(J46&lt;'Pontszamok-Osszesites'!$M$2,K46&lt;'Pontszamok-Osszesites'!$N$2)),0,INT(MAX(D46+E46,G46+H46,J46+K46)+0.5))</f>
        <v>0</v>
      </c>
      <c r="U46" s="33">
        <f t="shared" si="0"/>
        <v>0</v>
      </c>
      <c r="V46" s="35" t="b">
        <f t="shared" si="1"/>
        <v>1</v>
      </c>
    </row>
    <row r="47" spans="1:22" ht="15.75">
      <c r="A47" s="41">
        <v>42</v>
      </c>
      <c r="B47" s="43"/>
      <c r="C47" s="43" t="s">
        <v>48</v>
      </c>
      <c r="D47" s="42"/>
      <c r="E47" s="13"/>
      <c r="F47" s="23">
        <f>IF(AND(ISBLANK(D47),ISBLANK(E47)),"",IF(OR(D47&lt;'Pontszamok-Osszesites'!$G$2,E47&lt;'Pontszamok-Osszesites'!$H$2),1,VLOOKUP(ROUNDUP(D47+E47,0),'Pontszamok-Osszesites'!$A$1:$B$5,2)))</f>
      </c>
      <c r="G47" s="13"/>
      <c r="H47" s="13"/>
      <c r="I47" s="23">
        <f>IF(AND(ISBLANK(G47),ISBLANK(H47)),"",IF(OR(G47&lt;'Pontszamok-Osszesites'!$J$2,H47&lt;'Pontszamok-Osszesites'!$K$2),1,VLOOKUP(ROUNDUP(G47+H47,0),'Pontszamok-Osszesites'!$A$1:$B$5,2)))</f>
      </c>
      <c r="J47" s="13"/>
      <c r="K47" s="13"/>
      <c r="L47" s="23">
        <f>IF(AND(ISBLANK(J47),ISBLANK(K47)),"",IF(OR(J47&lt;'Pontszamok-Osszesites'!$M$2,K47&lt;'Pontszamok-Osszesites'!$N$2),1,VLOOKUP(ROUNDUP(J47+K47,0),'Pontszamok-Osszesites'!$A$1:$B$5,2)))</f>
      </c>
      <c r="M47" s="23"/>
      <c r="N47" s="13"/>
      <c r="O47" s="13"/>
      <c r="P47" s="23" t="str">
        <f>IF((V47=TRUE),"-",IF(R47="Laborfelmentett",VLOOKUP(INT(U47),'Pontszamok-Osszesites'!$A$1:$B$5,2),VLOOKUP(INT(U47),'Pontszamok-Osszesites'!$D$1:$E$5,2)))</f>
        <v>-</v>
      </c>
      <c r="Q47" s="48" t="s">
        <v>258</v>
      </c>
      <c r="R47" s="48" t="s">
        <v>160</v>
      </c>
      <c r="S47" s="45"/>
      <c r="T47" s="33">
        <f>IF(AND(OR(D47&lt;'Pontszamok-Osszesites'!$G$2,E47&lt;'Pontszamok-Osszesites'!$H$2),OR(G47&lt;'Pontszamok-Osszesites'!$J$2,H47&lt;'Pontszamok-Osszesites'!$K$2),OR(J47&lt;'Pontszamok-Osszesites'!$M$2,K47&lt;'Pontszamok-Osszesites'!$N$2)),0,INT(MAX(D47+E47,G47+H47,J47+K47)+0.5))</f>
        <v>0</v>
      </c>
      <c r="U47" s="33">
        <f t="shared" si="0"/>
        <v>0</v>
      </c>
      <c r="V47" s="35" t="b">
        <f t="shared" si="1"/>
        <v>1</v>
      </c>
    </row>
    <row r="48" spans="1:22" ht="15.75">
      <c r="A48" s="41">
        <v>43</v>
      </c>
      <c r="B48" s="43"/>
      <c r="C48" s="43" t="s">
        <v>178</v>
      </c>
      <c r="D48" s="42"/>
      <c r="E48" s="13"/>
      <c r="F48" s="23">
        <f>IF(AND(ISBLANK(D48),ISBLANK(E48)),"",IF(OR(D48&lt;'Pontszamok-Osszesites'!$G$2,E48&lt;'Pontszamok-Osszesites'!$H$2),1,VLOOKUP(ROUNDUP(D48+E48,0),'Pontszamok-Osszesites'!$A$1:$B$5,2)))</f>
      </c>
      <c r="G48" s="13"/>
      <c r="H48" s="13"/>
      <c r="I48" s="23">
        <f>IF(AND(ISBLANK(G48),ISBLANK(H48)),"",IF(OR(G48&lt;'Pontszamok-Osszesites'!$J$2,H48&lt;'Pontszamok-Osszesites'!$K$2),1,VLOOKUP(ROUNDUP(G48+H48,0),'Pontszamok-Osszesites'!$A$1:$B$5,2)))</f>
      </c>
      <c r="J48" s="13"/>
      <c r="K48" s="13"/>
      <c r="L48" s="23">
        <f>IF(AND(ISBLANK(J48),ISBLANK(K48)),"",IF(OR(J48&lt;'Pontszamok-Osszesites'!$M$2,K48&lt;'Pontszamok-Osszesites'!$N$2),1,VLOOKUP(ROUNDUP(J48+K48,0),'Pontszamok-Osszesites'!$A$1:$B$5,2)))</f>
      </c>
      <c r="M48" s="23"/>
      <c r="N48" s="13"/>
      <c r="O48" s="13"/>
      <c r="P48" s="23" t="str">
        <f>IF((V48=TRUE),"-",IF(R48="Laborfelmentett",VLOOKUP(INT(U48),'Pontszamok-Osszesites'!$A$1:$B$5,2),VLOOKUP(INT(U48),'Pontszamok-Osszesites'!$D$1:$E$5,2)))</f>
        <v>-</v>
      </c>
      <c r="Q48" s="48"/>
      <c r="R48" s="48" t="s">
        <v>152</v>
      </c>
      <c r="S48" s="45"/>
      <c r="T48" s="33">
        <f>IF(AND(OR(D48&lt;'Pontszamok-Osszesites'!$G$2,E48&lt;'Pontszamok-Osszesites'!$H$2),OR(G48&lt;'Pontszamok-Osszesites'!$J$2,H48&lt;'Pontszamok-Osszesites'!$K$2),OR(J48&lt;'Pontszamok-Osszesites'!$M$2,K48&lt;'Pontszamok-Osszesites'!$N$2)),0,INT(MAX(D48+E48,G48+H48,J48+K48)+0.5))</f>
        <v>0</v>
      </c>
      <c r="U48" s="33">
        <f t="shared" si="0"/>
        <v>0</v>
      </c>
      <c r="V48" s="35" t="b">
        <f t="shared" si="1"/>
        <v>1</v>
      </c>
    </row>
    <row r="49" spans="1:22" ht="15.75">
      <c r="A49" s="41">
        <v>44</v>
      </c>
      <c r="B49" s="43"/>
      <c r="C49" s="43" t="s">
        <v>179</v>
      </c>
      <c r="D49" s="42"/>
      <c r="E49" s="13"/>
      <c r="F49" s="23">
        <f>IF(AND(ISBLANK(D49),ISBLANK(E49)),"",IF(OR(D49&lt;'Pontszamok-Osszesites'!$G$2,E49&lt;'Pontszamok-Osszesites'!$H$2),1,VLOOKUP(ROUNDUP(D49+E49,0),'Pontszamok-Osszesites'!$A$1:$B$5,2)))</f>
      </c>
      <c r="G49" s="13"/>
      <c r="H49" s="13"/>
      <c r="I49" s="23">
        <f>IF(AND(ISBLANK(G49),ISBLANK(H49)),"",IF(OR(G49&lt;'Pontszamok-Osszesites'!$J$2,H49&lt;'Pontszamok-Osszesites'!$K$2),1,VLOOKUP(ROUNDUP(G49+H49,0),'Pontszamok-Osszesites'!$A$1:$B$5,2)))</f>
      </c>
      <c r="J49" s="13"/>
      <c r="K49" s="13"/>
      <c r="L49" s="23">
        <f>IF(AND(ISBLANK(J49),ISBLANK(K49)),"",IF(OR(J49&lt;'Pontszamok-Osszesites'!$M$2,K49&lt;'Pontszamok-Osszesites'!$N$2),1,VLOOKUP(ROUNDUP(J49+K49,0),'Pontszamok-Osszesites'!$A$1:$B$5,2)))</f>
      </c>
      <c r="M49" s="23"/>
      <c r="N49" s="13"/>
      <c r="O49" s="13"/>
      <c r="P49" s="23" t="str">
        <f>IF((V49=TRUE),"-",IF(R49="Laborfelmentett",VLOOKUP(INT(U49),'Pontszamok-Osszesites'!$A$1:$B$5,2),VLOOKUP(INT(U49),'Pontszamok-Osszesites'!$D$1:$E$5,2)))</f>
        <v>-</v>
      </c>
      <c r="Q49" s="48" t="s">
        <v>254</v>
      </c>
      <c r="R49" s="48" t="s">
        <v>145</v>
      </c>
      <c r="S49" s="45"/>
      <c r="T49" s="33">
        <f>IF(AND(OR(D49&lt;'Pontszamok-Osszesites'!$G$2,E49&lt;'Pontszamok-Osszesites'!$H$2),OR(G49&lt;'Pontszamok-Osszesites'!$J$2,H49&lt;'Pontszamok-Osszesites'!$K$2),OR(J49&lt;'Pontszamok-Osszesites'!$M$2,K49&lt;'Pontszamok-Osszesites'!$N$2)),0,INT(MAX(D49+E49,G49+H49,J49+K49)+0.5))</f>
        <v>0</v>
      </c>
      <c r="U49" s="33">
        <f t="shared" si="0"/>
        <v>0</v>
      </c>
      <c r="V49" s="35" t="b">
        <f t="shared" si="1"/>
        <v>1</v>
      </c>
    </row>
    <row r="50" spans="1:22" ht="15.75">
      <c r="A50" s="41">
        <v>45</v>
      </c>
      <c r="B50" s="43"/>
      <c r="C50" s="43" t="s">
        <v>180</v>
      </c>
      <c r="D50" s="42"/>
      <c r="E50" s="13"/>
      <c r="F50" s="23">
        <f>IF(AND(ISBLANK(D50),ISBLANK(E50)),"",IF(OR(D50&lt;'Pontszamok-Osszesites'!$G$2,E50&lt;'Pontszamok-Osszesites'!$H$2),1,VLOOKUP(ROUNDUP(D50+E50,0),'Pontszamok-Osszesites'!$A$1:$B$5,2)))</f>
      </c>
      <c r="G50" s="13"/>
      <c r="H50" s="13"/>
      <c r="I50" s="23">
        <f>IF(AND(ISBLANK(G50),ISBLANK(H50)),"",IF(OR(G50&lt;'Pontszamok-Osszesites'!$J$2,H50&lt;'Pontszamok-Osszesites'!$K$2),1,VLOOKUP(ROUNDUP(G50+H50,0),'Pontszamok-Osszesites'!$A$1:$B$5,2)))</f>
      </c>
      <c r="J50" s="13"/>
      <c r="K50" s="13"/>
      <c r="L50" s="23">
        <f>IF(AND(ISBLANK(J50),ISBLANK(K50)),"",IF(OR(J50&lt;'Pontszamok-Osszesites'!$M$2,K50&lt;'Pontszamok-Osszesites'!$N$2),1,VLOOKUP(ROUNDUP(J50+K50,0),'Pontszamok-Osszesites'!$A$1:$B$5,2)))</f>
      </c>
      <c r="M50" s="23"/>
      <c r="N50" s="13"/>
      <c r="O50" s="13"/>
      <c r="P50" s="23" t="str">
        <f>IF((V50=TRUE),"-",IF(R50="Laborfelmentett",VLOOKUP(INT(U50),'Pontszamok-Osszesites'!$A$1:$B$5,2),VLOOKUP(INT(U50),'Pontszamok-Osszesites'!$D$1:$E$5,2)))</f>
        <v>-</v>
      </c>
      <c r="Q50" s="48" t="s">
        <v>254</v>
      </c>
      <c r="R50" s="48" t="s">
        <v>153</v>
      </c>
      <c r="S50" s="45"/>
      <c r="T50" s="33">
        <f>IF(AND(OR(D50&lt;'Pontszamok-Osszesites'!$G$2,E50&lt;'Pontszamok-Osszesites'!$H$2),OR(G50&lt;'Pontszamok-Osszesites'!$J$2,H50&lt;'Pontszamok-Osszesites'!$K$2),OR(J50&lt;'Pontszamok-Osszesites'!$M$2,K50&lt;'Pontszamok-Osszesites'!$N$2)),0,INT(MAX(D50+E50,G50+H50,J50+K50)+0.5))</f>
        <v>0</v>
      </c>
      <c r="U50" s="33">
        <f t="shared" si="0"/>
        <v>0</v>
      </c>
      <c r="V50" s="35" t="b">
        <f t="shared" si="1"/>
        <v>1</v>
      </c>
    </row>
    <row r="51" spans="1:22" ht="15.75">
      <c r="A51" s="41">
        <v>46</v>
      </c>
      <c r="B51" s="43"/>
      <c r="C51" s="43" t="s">
        <v>49</v>
      </c>
      <c r="D51" s="42"/>
      <c r="E51" s="13"/>
      <c r="F51" s="23">
        <f>IF(AND(ISBLANK(D51),ISBLANK(E51)),"",IF(OR(D51&lt;'Pontszamok-Osszesites'!$G$2,E51&lt;'Pontszamok-Osszesites'!$H$2),1,VLOOKUP(ROUNDUP(D51+E51,0),'Pontszamok-Osszesites'!$A$1:$B$5,2)))</f>
      </c>
      <c r="G51" s="13"/>
      <c r="H51" s="13"/>
      <c r="I51" s="23">
        <f>IF(AND(ISBLANK(G51),ISBLANK(H51)),"",IF(OR(G51&lt;'Pontszamok-Osszesites'!$J$2,H51&lt;'Pontszamok-Osszesites'!$K$2),1,VLOOKUP(ROUNDUP(G51+H51,0),'Pontszamok-Osszesites'!$A$1:$B$5,2)))</f>
      </c>
      <c r="J51" s="13"/>
      <c r="K51" s="13"/>
      <c r="L51" s="23">
        <f>IF(AND(ISBLANK(J51),ISBLANK(K51)),"",IF(OR(J51&lt;'Pontszamok-Osszesites'!$M$2,K51&lt;'Pontszamok-Osszesites'!$N$2),1,VLOOKUP(ROUNDUP(J51+K51,0),'Pontszamok-Osszesites'!$A$1:$B$5,2)))</f>
      </c>
      <c r="M51" s="23"/>
      <c r="N51" s="13"/>
      <c r="O51" s="13"/>
      <c r="P51" s="23" t="str">
        <f>IF((V51=TRUE),"-",IF(R51="Laborfelmentett",VLOOKUP(INT(U51),'Pontszamok-Osszesites'!$A$1:$B$5,2),VLOOKUP(INT(U51),'Pontszamok-Osszesites'!$D$1:$E$5,2)))</f>
        <v>-</v>
      </c>
      <c r="Q51" s="48" t="s">
        <v>256</v>
      </c>
      <c r="R51" s="48" t="s">
        <v>155</v>
      </c>
      <c r="S51" s="45"/>
      <c r="T51" s="33">
        <f>IF(AND(OR(D51&lt;'Pontszamok-Osszesites'!$G$2,E51&lt;'Pontszamok-Osszesites'!$H$2),OR(G51&lt;'Pontszamok-Osszesites'!$J$2,H51&lt;'Pontszamok-Osszesites'!$K$2),OR(J51&lt;'Pontszamok-Osszesites'!$M$2,K51&lt;'Pontszamok-Osszesites'!$N$2)),0,INT(MAX(D51+E51,G51+H51,J51+K51)+0.5))</f>
        <v>0</v>
      </c>
      <c r="U51" s="33">
        <f t="shared" si="0"/>
        <v>0</v>
      </c>
      <c r="V51" s="35" t="b">
        <f t="shared" si="1"/>
        <v>1</v>
      </c>
    </row>
    <row r="52" spans="1:22" ht="15.75">
      <c r="A52" s="41">
        <v>47</v>
      </c>
      <c r="B52" s="43"/>
      <c r="C52" s="43" t="s">
        <v>50</v>
      </c>
      <c r="D52" s="42"/>
      <c r="E52" s="13"/>
      <c r="F52" s="23">
        <f>IF(AND(ISBLANK(D52),ISBLANK(E52)),"",IF(OR(D52&lt;'Pontszamok-Osszesites'!$G$2,E52&lt;'Pontszamok-Osszesites'!$H$2),1,VLOOKUP(ROUNDUP(D52+E52,0),'Pontszamok-Osszesites'!$A$1:$B$5,2)))</f>
      </c>
      <c r="G52" s="13"/>
      <c r="H52" s="13"/>
      <c r="I52" s="23">
        <f>IF(AND(ISBLANK(G52),ISBLANK(H52)),"",IF(OR(G52&lt;'Pontszamok-Osszesites'!$J$2,H52&lt;'Pontszamok-Osszesites'!$K$2),1,VLOOKUP(ROUNDUP(G52+H52,0),'Pontszamok-Osszesites'!$A$1:$B$5,2)))</f>
      </c>
      <c r="J52" s="13"/>
      <c r="K52" s="13"/>
      <c r="L52" s="23">
        <f>IF(AND(ISBLANK(J52),ISBLANK(K52)),"",IF(OR(J52&lt;'Pontszamok-Osszesites'!$M$2,K52&lt;'Pontszamok-Osszesites'!$N$2),1,VLOOKUP(ROUNDUP(J52+K52,0),'Pontszamok-Osszesites'!$A$1:$B$5,2)))</f>
      </c>
      <c r="M52" s="23"/>
      <c r="N52" s="13"/>
      <c r="O52" s="13"/>
      <c r="P52" s="23" t="str">
        <f>IF((V52=TRUE),"-",IF(R52="Laborfelmentett",VLOOKUP(INT(U52),'Pontszamok-Osszesites'!$A$1:$B$5,2),VLOOKUP(INT(U52),'Pontszamok-Osszesites'!$D$1:$E$5,2)))</f>
        <v>-</v>
      </c>
      <c r="Q52" s="48" t="s">
        <v>254</v>
      </c>
      <c r="R52" s="48" t="s">
        <v>145</v>
      </c>
      <c r="S52" s="45"/>
      <c r="T52" s="33">
        <f>IF(AND(OR(D52&lt;'Pontszamok-Osszesites'!$G$2,E52&lt;'Pontszamok-Osszesites'!$H$2),OR(G52&lt;'Pontszamok-Osszesites'!$J$2,H52&lt;'Pontszamok-Osszesites'!$K$2),OR(J52&lt;'Pontszamok-Osszesites'!$M$2,K52&lt;'Pontszamok-Osszesites'!$N$2)),0,INT(MAX(D52+E52,G52+H52,J52+K52)+0.5))</f>
        <v>0</v>
      </c>
      <c r="U52" s="33">
        <f t="shared" si="0"/>
        <v>0</v>
      </c>
      <c r="V52" s="35" t="b">
        <f t="shared" si="1"/>
        <v>1</v>
      </c>
    </row>
    <row r="53" spans="1:22" ht="15.75">
      <c r="A53" s="41">
        <v>48</v>
      </c>
      <c r="B53" s="43"/>
      <c r="C53" s="43" t="s">
        <v>51</v>
      </c>
      <c r="D53" s="42"/>
      <c r="E53" s="13"/>
      <c r="F53" s="23">
        <f>IF(AND(ISBLANK(D53),ISBLANK(E53)),"",IF(OR(D53&lt;'Pontszamok-Osszesites'!$G$2,E53&lt;'Pontszamok-Osszesites'!$H$2),1,VLOOKUP(ROUNDUP(D53+E53,0),'Pontszamok-Osszesites'!$A$1:$B$5,2)))</f>
      </c>
      <c r="G53" s="13"/>
      <c r="H53" s="13"/>
      <c r="I53" s="23">
        <f>IF(AND(ISBLANK(G53),ISBLANK(H53)),"",IF(OR(G53&lt;'Pontszamok-Osszesites'!$J$2,H53&lt;'Pontszamok-Osszesites'!$K$2),1,VLOOKUP(ROUNDUP(G53+H53,0),'Pontszamok-Osszesites'!$A$1:$B$5,2)))</f>
      </c>
      <c r="J53" s="13"/>
      <c r="K53" s="13"/>
      <c r="L53" s="23">
        <f>IF(AND(ISBLANK(J53),ISBLANK(K53)),"",IF(OR(J53&lt;'Pontszamok-Osszesites'!$M$2,K53&lt;'Pontszamok-Osszesites'!$N$2),1,VLOOKUP(ROUNDUP(J53+K53,0),'Pontszamok-Osszesites'!$A$1:$B$5,2)))</f>
      </c>
      <c r="M53" s="23"/>
      <c r="N53" s="13"/>
      <c r="O53" s="13"/>
      <c r="P53" s="23" t="str">
        <f>IF((V53=TRUE),"-",IF(R53="Laborfelmentett",VLOOKUP(INT(U53),'Pontszamok-Osszesites'!$A$1:$B$5,2),VLOOKUP(INT(U53),'Pontszamok-Osszesites'!$D$1:$E$5,2)))</f>
        <v>-</v>
      </c>
      <c r="Q53" s="48" t="s">
        <v>257</v>
      </c>
      <c r="R53" s="48" t="s">
        <v>157</v>
      </c>
      <c r="S53" s="45"/>
      <c r="T53" s="33">
        <f>IF(AND(OR(D53&lt;'Pontszamok-Osszesites'!$G$2,E53&lt;'Pontszamok-Osszesites'!$H$2),OR(G53&lt;'Pontszamok-Osszesites'!$J$2,H53&lt;'Pontszamok-Osszesites'!$K$2),OR(J53&lt;'Pontszamok-Osszesites'!$M$2,K53&lt;'Pontszamok-Osszesites'!$N$2)),0,INT(MAX(D53+E53,G53+H53,J53+K53)+0.5))</f>
        <v>0</v>
      </c>
      <c r="U53" s="33">
        <f t="shared" si="0"/>
        <v>0</v>
      </c>
      <c r="V53" s="35" t="b">
        <f t="shared" si="1"/>
        <v>1</v>
      </c>
    </row>
    <row r="54" spans="1:22" ht="15.75">
      <c r="A54" s="41">
        <v>49</v>
      </c>
      <c r="B54" s="43"/>
      <c r="C54" s="43" t="s">
        <v>52</v>
      </c>
      <c r="D54" s="42"/>
      <c r="E54" s="13"/>
      <c r="F54" s="23">
        <f>IF(AND(ISBLANK(D54),ISBLANK(E54)),"",IF(OR(D54&lt;'Pontszamok-Osszesites'!$G$2,E54&lt;'Pontszamok-Osszesites'!$H$2),1,VLOOKUP(ROUNDUP(D54+E54,0),'Pontszamok-Osszesites'!$A$1:$B$5,2)))</f>
      </c>
      <c r="G54" s="13"/>
      <c r="H54" s="13"/>
      <c r="I54" s="23">
        <f>IF(AND(ISBLANK(G54),ISBLANK(H54)),"",IF(OR(G54&lt;'Pontszamok-Osszesites'!$J$2,H54&lt;'Pontszamok-Osszesites'!$K$2),1,VLOOKUP(ROUNDUP(G54+H54,0),'Pontszamok-Osszesites'!$A$1:$B$5,2)))</f>
      </c>
      <c r="J54" s="13"/>
      <c r="K54" s="13"/>
      <c r="L54" s="23">
        <f>IF(AND(ISBLANK(J54),ISBLANK(K54)),"",IF(OR(J54&lt;'Pontszamok-Osszesites'!$M$2,K54&lt;'Pontszamok-Osszesites'!$N$2),1,VLOOKUP(ROUNDUP(J54+K54,0),'Pontszamok-Osszesites'!$A$1:$B$5,2)))</f>
      </c>
      <c r="M54" s="23"/>
      <c r="N54" s="13"/>
      <c r="O54" s="13"/>
      <c r="P54" s="23" t="str">
        <f>IF((V54=TRUE),"-",IF(R54="Laborfelmentett",VLOOKUP(INT(U54),'Pontszamok-Osszesites'!$A$1:$B$5,2),VLOOKUP(INT(U54),'Pontszamok-Osszesites'!$D$1:$E$5,2)))</f>
        <v>-</v>
      </c>
      <c r="Q54" s="48" t="s">
        <v>256</v>
      </c>
      <c r="R54" s="48" t="s">
        <v>155</v>
      </c>
      <c r="S54" s="45"/>
      <c r="T54" s="33">
        <f>IF(AND(OR(D54&lt;'Pontszamok-Osszesites'!$G$2,E54&lt;'Pontszamok-Osszesites'!$H$2),OR(G54&lt;'Pontszamok-Osszesites'!$J$2,H54&lt;'Pontszamok-Osszesites'!$K$2),OR(J54&lt;'Pontszamok-Osszesites'!$M$2,K54&lt;'Pontszamok-Osszesites'!$N$2)),0,INT(MAX(D54+E54,G54+H54,J54+K54)+0.5))</f>
        <v>0</v>
      </c>
      <c r="U54" s="33">
        <f t="shared" si="0"/>
        <v>0</v>
      </c>
      <c r="V54" s="35" t="b">
        <f t="shared" si="1"/>
        <v>1</v>
      </c>
    </row>
    <row r="55" spans="1:22" ht="15.75">
      <c r="A55" s="41">
        <v>50</v>
      </c>
      <c r="B55" s="43"/>
      <c r="C55" s="43" t="s">
        <v>53</v>
      </c>
      <c r="D55" s="42"/>
      <c r="E55" s="13"/>
      <c r="F55" s="23">
        <f>IF(AND(ISBLANK(D55),ISBLANK(E55)),"",IF(OR(D55&lt;'Pontszamok-Osszesites'!$G$2,E55&lt;'Pontszamok-Osszesites'!$H$2),1,VLOOKUP(ROUNDUP(D55+E55,0),'Pontszamok-Osszesites'!$A$1:$B$5,2)))</f>
      </c>
      <c r="G55" s="13"/>
      <c r="H55" s="13"/>
      <c r="I55" s="23">
        <f>IF(AND(ISBLANK(G55),ISBLANK(H55)),"",IF(OR(G55&lt;'Pontszamok-Osszesites'!$J$2,H55&lt;'Pontszamok-Osszesites'!$K$2),1,VLOOKUP(ROUNDUP(G55+H55,0),'Pontszamok-Osszesites'!$A$1:$B$5,2)))</f>
      </c>
      <c r="J55" s="13"/>
      <c r="K55" s="13"/>
      <c r="L55" s="23">
        <f>IF(AND(ISBLANK(J55),ISBLANK(K55)),"",IF(OR(J55&lt;'Pontszamok-Osszesites'!$M$2,K55&lt;'Pontszamok-Osszesites'!$N$2),1,VLOOKUP(ROUNDUP(J55+K55,0),'Pontszamok-Osszesites'!$A$1:$B$5,2)))</f>
      </c>
      <c r="M55" s="23"/>
      <c r="N55" s="13"/>
      <c r="O55" s="13"/>
      <c r="P55" s="23" t="str">
        <f>IF((V55=TRUE),"-",IF(R55="Laborfelmentett",VLOOKUP(INT(U55),'Pontszamok-Osszesites'!$A$1:$B$5,2),VLOOKUP(INT(U55),'Pontszamok-Osszesites'!$D$1:$E$5,2)))</f>
        <v>-</v>
      </c>
      <c r="Q55" s="48" t="s">
        <v>254</v>
      </c>
      <c r="R55" s="48" t="s">
        <v>153</v>
      </c>
      <c r="S55" s="45"/>
      <c r="T55" s="33">
        <f>IF(AND(OR(D55&lt;'Pontszamok-Osszesites'!$G$2,E55&lt;'Pontszamok-Osszesites'!$H$2),OR(G55&lt;'Pontszamok-Osszesites'!$J$2,H55&lt;'Pontszamok-Osszesites'!$K$2),OR(J55&lt;'Pontszamok-Osszesites'!$M$2,K55&lt;'Pontszamok-Osszesites'!$N$2)),0,INT(MAX(D55+E55,G55+H55,J55+K55)+0.5))</f>
        <v>0</v>
      </c>
      <c r="U55" s="33">
        <f t="shared" si="0"/>
        <v>0</v>
      </c>
      <c r="V55" s="35" t="b">
        <f t="shared" si="1"/>
        <v>1</v>
      </c>
    </row>
    <row r="56" spans="1:22" ht="15.75">
      <c r="A56" s="41">
        <v>51</v>
      </c>
      <c r="B56" s="43"/>
      <c r="C56" s="43" t="s">
        <v>54</v>
      </c>
      <c r="D56" s="42"/>
      <c r="E56" s="13"/>
      <c r="F56" s="23">
        <f>IF(AND(ISBLANK(D56),ISBLANK(E56)),"",IF(OR(D56&lt;'Pontszamok-Osszesites'!$G$2,E56&lt;'Pontszamok-Osszesites'!$H$2),1,VLOOKUP(ROUNDUP(D56+E56,0),'Pontszamok-Osszesites'!$A$1:$B$5,2)))</f>
      </c>
      <c r="G56" s="13"/>
      <c r="H56" s="13"/>
      <c r="I56" s="23">
        <f>IF(AND(ISBLANK(G56),ISBLANK(H56)),"",IF(OR(G56&lt;'Pontszamok-Osszesites'!$J$2,H56&lt;'Pontszamok-Osszesites'!$K$2),1,VLOOKUP(ROUNDUP(G56+H56,0),'Pontszamok-Osszesites'!$A$1:$B$5,2)))</f>
      </c>
      <c r="J56" s="13"/>
      <c r="K56" s="13"/>
      <c r="L56" s="23">
        <f>IF(AND(ISBLANK(J56),ISBLANK(K56)),"",IF(OR(J56&lt;'Pontszamok-Osszesites'!$M$2,K56&lt;'Pontszamok-Osszesites'!$N$2),1,VLOOKUP(ROUNDUP(J56+K56,0),'Pontszamok-Osszesites'!$A$1:$B$5,2)))</f>
      </c>
      <c r="M56" s="23"/>
      <c r="N56" s="13"/>
      <c r="O56" s="13"/>
      <c r="P56" s="23" t="str">
        <f>IF((V56=TRUE),"-",IF(R56="Laborfelmentett",VLOOKUP(INT(U56),'Pontszamok-Osszesites'!$A$1:$B$5,2),VLOOKUP(INT(U56),'Pontszamok-Osszesites'!$D$1:$E$5,2)))</f>
        <v>-</v>
      </c>
      <c r="Q56" s="48" t="s">
        <v>253</v>
      </c>
      <c r="R56" s="48" t="s">
        <v>151</v>
      </c>
      <c r="S56" s="45"/>
      <c r="T56" s="33">
        <f>IF(AND(OR(D56&lt;'Pontszamok-Osszesites'!$G$2,E56&lt;'Pontszamok-Osszesites'!$H$2),OR(G56&lt;'Pontszamok-Osszesites'!$J$2,H56&lt;'Pontszamok-Osszesites'!$K$2),OR(J56&lt;'Pontszamok-Osszesites'!$M$2,K56&lt;'Pontszamok-Osszesites'!$N$2)),0,INT(MAX(D56+E56,G56+H56,J56+K56)+0.5))</f>
        <v>0</v>
      </c>
      <c r="U56" s="33">
        <f t="shared" si="0"/>
        <v>0</v>
      </c>
      <c r="V56" s="35" t="b">
        <f t="shared" si="1"/>
        <v>1</v>
      </c>
    </row>
    <row r="57" spans="1:22" ht="15.75">
      <c r="A57" s="41">
        <v>52</v>
      </c>
      <c r="B57" s="43"/>
      <c r="C57" s="43" t="s">
        <v>55</v>
      </c>
      <c r="D57" s="42"/>
      <c r="E57" s="13"/>
      <c r="F57" s="23">
        <f>IF(AND(ISBLANK(D57),ISBLANK(E57)),"",IF(OR(D57&lt;'Pontszamok-Osszesites'!$G$2,E57&lt;'Pontszamok-Osszesites'!$H$2),1,VLOOKUP(ROUNDUP(D57+E57,0),'Pontszamok-Osszesites'!$A$1:$B$5,2)))</f>
      </c>
      <c r="G57" s="13"/>
      <c r="H57" s="13"/>
      <c r="I57" s="23">
        <f>IF(AND(ISBLANK(G57),ISBLANK(H57)),"",IF(OR(G57&lt;'Pontszamok-Osszesites'!$J$2,H57&lt;'Pontszamok-Osszesites'!$K$2),1,VLOOKUP(ROUNDUP(G57+H57,0),'Pontszamok-Osszesites'!$A$1:$B$5,2)))</f>
      </c>
      <c r="J57" s="13"/>
      <c r="K57" s="13"/>
      <c r="L57" s="23">
        <f>IF(AND(ISBLANK(J57),ISBLANK(K57)),"",IF(OR(J57&lt;'Pontszamok-Osszesites'!$M$2,K57&lt;'Pontszamok-Osszesites'!$N$2),1,VLOOKUP(ROUNDUP(J57+K57,0),'Pontszamok-Osszesites'!$A$1:$B$5,2)))</f>
      </c>
      <c r="M57" s="23"/>
      <c r="N57" s="13"/>
      <c r="O57" s="13"/>
      <c r="P57" s="23" t="str">
        <f>IF((V57=TRUE),"-",IF(R57="Laborfelmentett",VLOOKUP(INT(U57),'Pontszamok-Osszesites'!$A$1:$B$5,2),VLOOKUP(INT(U57),'Pontszamok-Osszesites'!$D$1:$E$5,2)))</f>
        <v>-</v>
      </c>
      <c r="Q57" s="48" t="s">
        <v>257</v>
      </c>
      <c r="R57" s="48" t="s">
        <v>156</v>
      </c>
      <c r="S57" s="45"/>
      <c r="T57" s="33">
        <f>IF(AND(OR(D57&lt;'Pontszamok-Osszesites'!$G$2,E57&lt;'Pontszamok-Osszesites'!$H$2),OR(G57&lt;'Pontszamok-Osszesites'!$J$2,H57&lt;'Pontszamok-Osszesites'!$K$2),OR(J57&lt;'Pontszamok-Osszesites'!$M$2,K57&lt;'Pontszamok-Osszesites'!$N$2)),0,INT(MAX(D57+E57,G57+H57,J57+K57)+0.5))</f>
        <v>0</v>
      </c>
      <c r="U57" s="33">
        <f t="shared" si="0"/>
        <v>0</v>
      </c>
      <c r="V57" s="35" t="b">
        <f t="shared" si="1"/>
        <v>1</v>
      </c>
    </row>
    <row r="58" spans="1:22" ht="15.75">
      <c r="A58" s="41">
        <v>53</v>
      </c>
      <c r="B58" s="43"/>
      <c r="C58" s="43" t="s">
        <v>13</v>
      </c>
      <c r="D58" s="42">
        <v>1.5</v>
      </c>
      <c r="E58" s="13">
        <v>1</v>
      </c>
      <c r="F58" s="23">
        <f>IF(AND(ISBLANK(D58),ISBLANK(E58)),"",IF(OR(D58&lt;'Pontszamok-Osszesites'!$G$2,E58&lt;'Pontszamok-Osszesites'!$H$2),1,VLOOKUP(ROUNDUP(D58+E58,0),'Pontszamok-Osszesites'!$A$1:$B$5,2)))</f>
        <v>1</v>
      </c>
      <c r="G58" s="13">
        <v>4</v>
      </c>
      <c r="H58" s="13">
        <v>6.5</v>
      </c>
      <c r="I58" s="23">
        <f>IF(AND(ISBLANK(G58),ISBLANK(H58)),"",IF(OR(G58&lt;'Pontszamok-Osszesites'!$J$2,H58&lt;'Pontszamok-Osszesites'!$K$2),1,VLOOKUP(ROUNDUP(G58+H58,0),'Pontszamok-Osszesites'!$A$1:$B$5,2)))</f>
        <v>2</v>
      </c>
      <c r="J58" s="13"/>
      <c r="K58" s="13"/>
      <c r="L58" s="23">
        <f>IF(AND(ISBLANK(J58),ISBLANK(K58)),"",IF(OR(J58&lt;'Pontszamok-Osszesites'!$M$2,K58&lt;'Pontszamok-Osszesites'!$N$2),1,VLOOKUP(ROUNDUP(J58+K58,0),'Pontszamok-Osszesites'!$A$1:$B$5,2)))</f>
      </c>
      <c r="M58" s="23" t="s">
        <v>290</v>
      </c>
      <c r="N58" s="13">
        <v>-1</v>
      </c>
      <c r="O58" s="13">
        <v>19</v>
      </c>
      <c r="P58" s="23">
        <f>IF((V58=TRUE),"-",IF(R58="Laborfelmentett",VLOOKUP(INT(U58),'Pontszamok-Osszesites'!$A$1:$B$5,2),VLOOKUP(INT(U58),'Pontszamok-Osszesites'!$D$1:$E$5,2)))</f>
        <v>3</v>
      </c>
      <c r="Q58" s="48" t="s">
        <v>259</v>
      </c>
      <c r="R58" s="48" t="s">
        <v>159</v>
      </c>
      <c r="S58" s="45"/>
      <c r="T58" s="33">
        <f>IF(AND(OR(D58&lt;'Pontszamok-Osszesites'!$G$2,E58&lt;'Pontszamok-Osszesites'!$H$2),OR(G58&lt;'Pontszamok-Osszesites'!$J$2,H58&lt;'Pontszamok-Osszesites'!$K$2),OR(J58&lt;'Pontszamok-Osszesites'!$M$2,K58&lt;'Pontszamok-Osszesites'!$N$2)),0,INT(MAX(D58+E58,G58+H58,J58+K58)+0.5))</f>
        <v>11</v>
      </c>
      <c r="U58" s="33">
        <f t="shared" si="0"/>
        <v>29</v>
      </c>
      <c r="V58" s="35" t="b">
        <f t="shared" si="1"/>
        <v>0</v>
      </c>
    </row>
    <row r="59" spans="1:22" ht="15.75">
      <c r="A59" s="41">
        <v>54</v>
      </c>
      <c r="B59" s="43"/>
      <c r="C59" s="43" t="s">
        <v>181</v>
      </c>
      <c r="D59" s="42"/>
      <c r="E59" s="13"/>
      <c r="F59" s="23">
        <f>IF(AND(ISBLANK(D59),ISBLANK(E59)),"",IF(OR(D59&lt;'Pontszamok-Osszesites'!$G$2,E59&lt;'Pontszamok-Osszesites'!$H$2),1,VLOOKUP(ROUNDUP(D59+E59,0),'Pontszamok-Osszesites'!$A$1:$B$5,2)))</f>
      </c>
      <c r="G59" s="13"/>
      <c r="H59" s="13"/>
      <c r="I59" s="23">
        <f>IF(AND(ISBLANK(G59),ISBLANK(H59)),"",IF(OR(G59&lt;'Pontszamok-Osszesites'!$J$2,H59&lt;'Pontszamok-Osszesites'!$K$2),1,VLOOKUP(ROUNDUP(G59+H59,0),'Pontszamok-Osszesites'!$A$1:$B$5,2)))</f>
      </c>
      <c r="J59" s="13"/>
      <c r="K59" s="13"/>
      <c r="L59" s="23">
        <f>IF(AND(ISBLANK(J59),ISBLANK(K59)),"",IF(OR(J59&lt;'Pontszamok-Osszesites'!$M$2,K59&lt;'Pontszamok-Osszesites'!$N$2),1,VLOOKUP(ROUNDUP(J59+K59,0),'Pontszamok-Osszesites'!$A$1:$B$5,2)))</f>
      </c>
      <c r="M59" s="23"/>
      <c r="N59" s="13"/>
      <c r="O59" s="13"/>
      <c r="P59" s="23" t="str">
        <f>IF((V59=TRUE),"-",IF(R59="Laborfelmentett",VLOOKUP(INT(U59),'Pontszamok-Osszesites'!$A$1:$B$5,2),VLOOKUP(INT(U59),'Pontszamok-Osszesites'!$D$1:$E$5,2)))</f>
        <v>-</v>
      </c>
      <c r="Q59" s="48" t="s">
        <v>254</v>
      </c>
      <c r="R59" s="48" t="s">
        <v>153</v>
      </c>
      <c r="S59" s="45"/>
      <c r="T59" s="33">
        <f>IF(AND(OR(D59&lt;'Pontszamok-Osszesites'!$G$2,E59&lt;'Pontszamok-Osszesites'!$H$2),OR(G59&lt;'Pontszamok-Osszesites'!$J$2,H59&lt;'Pontszamok-Osszesites'!$K$2),OR(J59&lt;'Pontszamok-Osszesites'!$M$2,K59&lt;'Pontszamok-Osszesites'!$N$2)),0,INT(MAX(D59+E59,G59+H59,J59+K59)+0.5))</f>
        <v>0</v>
      </c>
      <c r="U59" s="33">
        <f t="shared" si="0"/>
        <v>0</v>
      </c>
      <c r="V59" s="35" t="b">
        <f t="shared" si="1"/>
        <v>1</v>
      </c>
    </row>
    <row r="60" spans="1:22" ht="15.75">
      <c r="A60" s="41">
        <v>55</v>
      </c>
      <c r="B60" s="43"/>
      <c r="C60" s="43" t="s">
        <v>182</v>
      </c>
      <c r="D60" s="42"/>
      <c r="E60" s="13"/>
      <c r="F60" s="23">
        <f>IF(AND(ISBLANK(D60),ISBLANK(E60)),"",IF(OR(D60&lt;'Pontszamok-Osszesites'!$G$2,E60&lt;'Pontszamok-Osszesites'!$H$2),1,VLOOKUP(ROUNDUP(D60+E60,0),'Pontszamok-Osszesites'!$A$1:$B$5,2)))</f>
      </c>
      <c r="G60" s="13"/>
      <c r="H60" s="13"/>
      <c r="I60" s="23">
        <f>IF(AND(ISBLANK(G60),ISBLANK(H60)),"",IF(OR(G60&lt;'Pontszamok-Osszesites'!$J$2,H60&lt;'Pontszamok-Osszesites'!$K$2),1,VLOOKUP(ROUNDUP(G60+H60,0),'Pontszamok-Osszesites'!$A$1:$B$5,2)))</f>
      </c>
      <c r="J60" s="13"/>
      <c r="K60" s="13"/>
      <c r="L60" s="23">
        <f>IF(AND(ISBLANK(J60),ISBLANK(K60)),"",IF(OR(J60&lt;'Pontszamok-Osszesites'!$M$2,K60&lt;'Pontszamok-Osszesites'!$N$2),1,VLOOKUP(ROUNDUP(J60+K60,0),'Pontszamok-Osszesites'!$A$1:$B$5,2)))</f>
      </c>
      <c r="M60" s="23"/>
      <c r="N60" s="13"/>
      <c r="O60" s="13"/>
      <c r="P60" s="23" t="str">
        <f>IF((V60=TRUE),"-",IF(R60="Laborfelmentett",VLOOKUP(INT(U60),'Pontszamok-Osszesites'!$A$1:$B$5,2),VLOOKUP(INT(U60),'Pontszamok-Osszesites'!$D$1:$E$5,2)))</f>
        <v>-</v>
      </c>
      <c r="Q60" s="48" t="s">
        <v>257</v>
      </c>
      <c r="R60" s="48" t="s">
        <v>156</v>
      </c>
      <c r="S60" s="45"/>
      <c r="T60" s="33">
        <f>IF(AND(OR(D60&lt;'Pontszamok-Osszesites'!$G$2,E60&lt;'Pontszamok-Osszesites'!$H$2),OR(G60&lt;'Pontszamok-Osszesites'!$J$2,H60&lt;'Pontszamok-Osszesites'!$K$2),OR(J60&lt;'Pontszamok-Osszesites'!$M$2,K60&lt;'Pontszamok-Osszesites'!$N$2)),0,INT(MAX(D60+E60,G60+H60,J60+K60)+0.5))</f>
        <v>0</v>
      </c>
      <c r="U60" s="33">
        <f t="shared" si="0"/>
        <v>0</v>
      </c>
      <c r="V60" s="35" t="b">
        <f t="shared" si="1"/>
        <v>1</v>
      </c>
    </row>
    <row r="61" spans="1:22" ht="15.75">
      <c r="A61" s="41">
        <v>56</v>
      </c>
      <c r="B61" s="43"/>
      <c r="C61" s="43" t="s">
        <v>183</v>
      </c>
      <c r="D61" s="42"/>
      <c r="E61" s="13"/>
      <c r="F61" s="23">
        <f>IF(AND(ISBLANK(D61),ISBLANK(E61)),"",IF(OR(D61&lt;'Pontszamok-Osszesites'!$G$2,E61&lt;'Pontszamok-Osszesites'!$H$2),1,VLOOKUP(ROUNDUP(D61+E61,0),'Pontszamok-Osszesites'!$A$1:$B$5,2)))</f>
      </c>
      <c r="G61" s="13"/>
      <c r="H61" s="13"/>
      <c r="I61" s="23">
        <f>IF(AND(ISBLANK(G61),ISBLANK(H61)),"",IF(OR(G61&lt;'Pontszamok-Osszesites'!$J$2,H61&lt;'Pontszamok-Osszesites'!$K$2),1,VLOOKUP(ROUNDUP(G61+H61,0),'Pontszamok-Osszesites'!$A$1:$B$5,2)))</f>
      </c>
      <c r="J61" s="13"/>
      <c r="K61" s="13"/>
      <c r="L61" s="23">
        <f>IF(AND(ISBLANK(J61),ISBLANK(K61)),"",IF(OR(J61&lt;'Pontszamok-Osszesites'!$M$2,K61&lt;'Pontszamok-Osszesites'!$N$2),1,VLOOKUP(ROUNDUP(J61+K61,0),'Pontszamok-Osszesites'!$A$1:$B$5,2)))</f>
      </c>
      <c r="M61" s="23"/>
      <c r="N61" s="13"/>
      <c r="O61" s="13"/>
      <c r="P61" s="23" t="str">
        <f>IF((V61=TRUE),"-",IF(R61="Laborfelmentett",VLOOKUP(INT(U61),'Pontszamok-Osszesites'!$A$1:$B$5,2),VLOOKUP(INT(U61),'Pontszamok-Osszesites'!$D$1:$E$5,2)))</f>
        <v>-</v>
      </c>
      <c r="Q61" s="48"/>
      <c r="R61" s="48" t="s">
        <v>152</v>
      </c>
      <c r="S61" s="45"/>
      <c r="T61" s="33">
        <f>IF(AND(OR(D61&lt;'Pontszamok-Osszesites'!$G$2,E61&lt;'Pontszamok-Osszesites'!$H$2),OR(G61&lt;'Pontszamok-Osszesites'!$J$2,H61&lt;'Pontszamok-Osszesites'!$K$2),OR(J61&lt;'Pontszamok-Osszesites'!$M$2,K61&lt;'Pontszamok-Osszesites'!$N$2)),0,INT(MAX(D61+E61,G61+H61,J61+K61)+0.5))</f>
        <v>0</v>
      </c>
      <c r="U61" s="33">
        <f t="shared" si="0"/>
        <v>0</v>
      </c>
      <c r="V61" s="35" t="b">
        <f t="shared" si="1"/>
        <v>1</v>
      </c>
    </row>
    <row r="62" spans="1:22" ht="15.75">
      <c r="A62" s="41">
        <v>57</v>
      </c>
      <c r="B62" s="43"/>
      <c r="C62" s="43" t="s">
        <v>184</v>
      </c>
      <c r="D62" s="42"/>
      <c r="E62" s="13"/>
      <c r="F62" s="23">
        <f>IF(AND(ISBLANK(D62),ISBLANK(E62)),"",IF(OR(D62&lt;'Pontszamok-Osszesites'!$G$2,E62&lt;'Pontszamok-Osszesites'!$H$2),1,VLOOKUP(ROUNDUP(D62+E62,0),'Pontszamok-Osszesites'!$A$1:$B$5,2)))</f>
      </c>
      <c r="G62" s="13"/>
      <c r="H62" s="13"/>
      <c r="I62" s="23">
        <f>IF(AND(ISBLANK(G62),ISBLANK(H62)),"",IF(OR(G62&lt;'Pontszamok-Osszesites'!$J$2,H62&lt;'Pontszamok-Osszesites'!$K$2),1,VLOOKUP(ROUNDUP(G62+H62,0),'Pontszamok-Osszesites'!$A$1:$B$5,2)))</f>
      </c>
      <c r="J62" s="13"/>
      <c r="K62" s="13"/>
      <c r="L62" s="23">
        <f>IF(AND(ISBLANK(J62),ISBLANK(K62)),"",IF(OR(J62&lt;'Pontszamok-Osszesites'!$M$2,K62&lt;'Pontszamok-Osszesites'!$N$2),1,VLOOKUP(ROUNDUP(J62+K62,0),'Pontszamok-Osszesites'!$A$1:$B$5,2)))</f>
      </c>
      <c r="M62" s="23"/>
      <c r="N62" s="13"/>
      <c r="O62" s="13"/>
      <c r="P62" s="23" t="str">
        <f>IF((V62=TRUE),"-",IF(R62="Laborfelmentett",VLOOKUP(INT(U62),'Pontszamok-Osszesites'!$A$1:$B$5,2),VLOOKUP(INT(U62),'Pontszamok-Osszesites'!$D$1:$E$5,2)))</f>
        <v>-</v>
      </c>
      <c r="Q62" s="48" t="s">
        <v>258</v>
      </c>
      <c r="R62" s="48" t="s">
        <v>160</v>
      </c>
      <c r="S62" s="45"/>
      <c r="T62" s="33">
        <f>IF(AND(OR(D62&lt;'Pontszamok-Osszesites'!$G$2,E62&lt;'Pontszamok-Osszesites'!$H$2),OR(G62&lt;'Pontszamok-Osszesites'!$J$2,H62&lt;'Pontszamok-Osszesites'!$K$2),OR(J62&lt;'Pontszamok-Osszesites'!$M$2,K62&lt;'Pontszamok-Osszesites'!$N$2)),0,INT(MAX(D62+E62,G62+H62,J62+K62)+0.5))</f>
        <v>0</v>
      </c>
      <c r="U62" s="33">
        <f t="shared" si="0"/>
        <v>0</v>
      </c>
      <c r="V62" s="35" t="b">
        <f t="shared" si="1"/>
        <v>1</v>
      </c>
    </row>
    <row r="63" spans="1:22" ht="15.75">
      <c r="A63" s="41">
        <v>58</v>
      </c>
      <c r="B63" s="43"/>
      <c r="C63" s="43" t="s">
        <v>185</v>
      </c>
      <c r="D63" s="42">
        <v>3.5</v>
      </c>
      <c r="E63" s="13">
        <v>5.5</v>
      </c>
      <c r="F63" s="23">
        <f>IF(AND(ISBLANK(D63),ISBLANK(E63)),"",IF(OR(D63&lt;'Pontszamok-Osszesites'!$G$2,E63&lt;'Pontszamok-Osszesites'!$H$2),1,VLOOKUP(ROUNDUP(D63+E63,0),'Pontszamok-Osszesites'!$A$1:$B$5,2)))</f>
        <v>1</v>
      </c>
      <c r="G63" s="13">
        <v>5</v>
      </c>
      <c r="H63" s="13">
        <v>10</v>
      </c>
      <c r="I63" s="23">
        <f>IF(AND(ISBLANK(G63),ISBLANK(H63)),"",IF(OR(G63&lt;'Pontszamok-Osszesites'!$J$2,H63&lt;'Pontszamok-Osszesites'!$K$2),1,VLOOKUP(ROUNDUP(G63+H63,0),'Pontszamok-Osszesites'!$A$1:$B$5,2)))</f>
        <v>3</v>
      </c>
      <c r="J63" s="13"/>
      <c r="K63" s="13"/>
      <c r="L63" s="23">
        <f>IF(AND(ISBLANK(J63),ISBLANK(K63)),"",IF(OR(J63&lt;'Pontszamok-Osszesites'!$M$2,K63&lt;'Pontszamok-Osszesites'!$N$2),1,VLOOKUP(ROUNDUP(J63+K63,0),'Pontszamok-Osszesites'!$A$1:$B$5,2)))</f>
      </c>
      <c r="M63" s="23"/>
      <c r="N63" s="13"/>
      <c r="O63" s="13"/>
      <c r="P63" s="23">
        <f>IF((V63=TRUE),"-",IF(R63="Laborfelmentett",VLOOKUP(INT(U63),'Pontszamok-Osszesites'!$A$1:$B$5,2),VLOOKUP(INT(U63),'Pontszamok-Osszesites'!$D$1:$E$5,2)))</f>
        <v>3</v>
      </c>
      <c r="Q63" s="48"/>
      <c r="R63" s="48" t="s">
        <v>152</v>
      </c>
      <c r="S63" s="45"/>
      <c r="T63" s="33">
        <f>IF(AND(OR(D63&lt;'Pontszamok-Osszesites'!$G$2,E63&lt;'Pontszamok-Osszesites'!$H$2),OR(G63&lt;'Pontszamok-Osszesites'!$J$2,H63&lt;'Pontszamok-Osszesites'!$K$2),OR(J63&lt;'Pontszamok-Osszesites'!$M$2,K63&lt;'Pontszamok-Osszesites'!$N$2)),0,INT(MAX(D63+E63,G63+H63,J63+K63)+0.5))</f>
        <v>15</v>
      </c>
      <c r="U63" s="33">
        <f t="shared" si="0"/>
        <v>15</v>
      </c>
      <c r="V63" s="35" t="b">
        <f t="shared" si="1"/>
        <v>0</v>
      </c>
    </row>
    <row r="64" spans="1:22" ht="15.75">
      <c r="A64" s="41">
        <v>59</v>
      </c>
      <c r="B64" s="43"/>
      <c r="C64" s="43" t="s">
        <v>56</v>
      </c>
      <c r="D64" s="42"/>
      <c r="E64" s="13"/>
      <c r="F64" s="23">
        <f>IF(AND(ISBLANK(D64),ISBLANK(E64)),"",IF(OR(D64&lt;'Pontszamok-Osszesites'!$G$2,E64&lt;'Pontszamok-Osszesites'!$H$2),1,VLOOKUP(ROUNDUP(D64+E64,0),'Pontszamok-Osszesites'!$A$1:$B$5,2)))</f>
      </c>
      <c r="G64" s="13"/>
      <c r="H64" s="13"/>
      <c r="I64" s="23">
        <f>IF(AND(ISBLANK(G64),ISBLANK(H64)),"",IF(OR(G64&lt;'Pontszamok-Osszesites'!$J$2,H64&lt;'Pontszamok-Osszesites'!$K$2),1,VLOOKUP(ROUNDUP(G64+H64,0),'Pontszamok-Osszesites'!$A$1:$B$5,2)))</f>
      </c>
      <c r="J64" s="13"/>
      <c r="K64" s="13"/>
      <c r="L64" s="23">
        <f>IF(AND(ISBLANK(J64),ISBLANK(K64)),"",IF(OR(J64&lt;'Pontszamok-Osszesites'!$M$2,K64&lt;'Pontszamok-Osszesites'!$N$2),1,VLOOKUP(ROUNDUP(J64+K64,0),'Pontszamok-Osszesites'!$A$1:$B$5,2)))</f>
      </c>
      <c r="M64" s="23"/>
      <c r="N64" s="13"/>
      <c r="O64" s="13"/>
      <c r="P64" s="23" t="str">
        <f>IF((V64=TRUE),"-",IF(R64="Laborfelmentett",VLOOKUP(INT(U64),'Pontszamok-Osszesites'!$A$1:$B$5,2),VLOOKUP(INT(U64),'Pontszamok-Osszesites'!$D$1:$E$5,2)))</f>
        <v>-</v>
      </c>
      <c r="Q64" s="48" t="s">
        <v>258</v>
      </c>
      <c r="R64" s="48" t="s">
        <v>158</v>
      </c>
      <c r="S64" s="45"/>
      <c r="T64" s="33">
        <f>IF(AND(OR(D64&lt;'Pontszamok-Osszesites'!$G$2,E64&lt;'Pontszamok-Osszesites'!$H$2),OR(G64&lt;'Pontszamok-Osszesites'!$J$2,H64&lt;'Pontszamok-Osszesites'!$K$2),OR(J64&lt;'Pontszamok-Osszesites'!$M$2,K64&lt;'Pontszamok-Osszesites'!$N$2)),0,INT(MAX(D64+E64,G64+H64,J64+K64)+0.5))</f>
        <v>0</v>
      </c>
      <c r="U64" s="33">
        <f t="shared" si="0"/>
        <v>0</v>
      </c>
      <c r="V64" s="35" t="b">
        <f t="shared" si="1"/>
        <v>1</v>
      </c>
    </row>
    <row r="65" spans="1:22" ht="15.75">
      <c r="A65" s="41">
        <v>60</v>
      </c>
      <c r="B65" s="43"/>
      <c r="C65" s="43" t="s">
        <v>19</v>
      </c>
      <c r="D65" s="42"/>
      <c r="E65" s="13"/>
      <c r="F65" s="23">
        <f>IF(AND(ISBLANK(D65),ISBLANK(E65)),"",IF(OR(D65&lt;'Pontszamok-Osszesites'!$G$2,E65&lt;'Pontszamok-Osszesites'!$H$2),1,VLOOKUP(ROUNDUP(D65+E65,0),'Pontszamok-Osszesites'!$A$1:$B$5,2)))</f>
      </c>
      <c r="G65" s="13"/>
      <c r="H65" s="13"/>
      <c r="I65" s="23">
        <f>IF(AND(ISBLANK(G65),ISBLANK(H65)),"",IF(OR(G65&lt;'Pontszamok-Osszesites'!$J$2,H65&lt;'Pontszamok-Osszesites'!$K$2),1,VLOOKUP(ROUNDUP(G65+H65,0),'Pontszamok-Osszesites'!$A$1:$B$5,2)))</f>
      </c>
      <c r="J65" s="13"/>
      <c r="K65" s="13"/>
      <c r="L65" s="23">
        <f>IF(AND(ISBLANK(J65),ISBLANK(K65)),"",IF(OR(J65&lt;'Pontszamok-Osszesites'!$M$2,K65&lt;'Pontszamok-Osszesites'!$N$2),1,VLOOKUP(ROUNDUP(J65+K65,0),'Pontszamok-Osszesites'!$A$1:$B$5,2)))</f>
      </c>
      <c r="M65" s="23"/>
      <c r="N65" s="13"/>
      <c r="O65" s="13"/>
      <c r="P65" s="23" t="str">
        <f>IF((V65=TRUE),"-",IF(R65="Laborfelmentett",VLOOKUP(INT(U65),'Pontszamok-Osszesites'!$A$1:$B$5,2),VLOOKUP(INT(U65),'Pontszamok-Osszesites'!$D$1:$E$5,2)))</f>
        <v>-</v>
      </c>
      <c r="Q65" s="48" t="s">
        <v>256</v>
      </c>
      <c r="R65" s="48" t="s">
        <v>155</v>
      </c>
      <c r="S65" s="45"/>
      <c r="T65" s="33">
        <f>IF(AND(OR(D65&lt;'Pontszamok-Osszesites'!$G$2,E65&lt;'Pontszamok-Osszesites'!$H$2),OR(G65&lt;'Pontszamok-Osszesites'!$J$2,H65&lt;'Pontszamok-Osszesites'!$K$2),OR(J65&lt;'Pontszamok-Osszesites'!$M$2,K65&lt;'Pontszamok-Osszesites'!$N$2)),0,INT(MAX(D65+E65,G65+H65,J65+K65)+0.5))</f>
        <v>0</v>
      </c>
      <c r="U65" s="33">
        <f t="shared" si="0"/>
        <v>0</v>
      </c>
      <c r="V65" s="35" t="b">
        <f t="shared" si="1"/>
        <v>1</v>
      </c>
    </row>
    <row r="66" spans="1:22" ht="15.75">
      <c r="A66" s="41">
        <v>61</v>
      </c>
      <c r="B66" s="43"/>
      <c r="C66" s="43" t="s">
        <v>57</v>
      </c>
      <c r="D66" s="42"/>
      <c r="E66" s="13"/>
      <c r="F66" s="23">
        <f>IF(AND(ISBLANK(D66),ISBLANK(E66)),"",IF(OR(D66&lt;'Pontszamok-Osszesites'!$G$2,E66&lt;'Pontszamok-Osszesites'!$H$2),1,VLOOKUP(ROUNDUP(D66+E66,0),'Pontszamok-Osszesites'!$A$1:$B$5,2)))</f>
      </c>
      <c r="G66" s="13"/>
      <c r="H66" s="13"/>
      <c r="I66" s="23">
        <f>IF(AND(ISBLANK(G66),ISBLANK(H66)),"",IF(OR(G66&lt;'Pontszamok-Osszesites'!$J$2,H66&lt;'Pontszamok-Osszesites'!$K$2),1,VLOOKUP(ROUNDUP(G66+H66,0),'Pontszamok-Osszesites'!$A$1:$B$5,2)))</f>
      </c>
      <c r="J66" s="13"/>
      <c r="K66" s="13"/>
      <c r="L66" s="23">
        <f>IF(AND(ISBLANK(J66),ISBLANK(K66)),"",IF(OR(J66&lt;'Pontszamok-Osszesites'!$M$2,K66&lt;'Pontszamok-Osszesites'!$N$2),1,VLOOKUP(ROUNDUP(J66+K66,0),'Pontszamok-Osszesites'!$A$1:$B$5,2)))</f>
      </c>
      <c r="M66" s="23"/>
      <c r="N66" s="13"/>
      <c r="O66" s="13"/>
      <c r="P66" s="23" t="str">
        <f>IF((V66=TRUE),"-",IF(R66="Laborfelmentett",VLOOKUP(INT(U66),'Pontszamok-Osszesites'!$A$1:$B$5,2),VLOOKUP(INT(U66),'Pontszamok-Osszesites'!$D$1:$E$5,2)))</f>
        <v>-</v>
      </c>
      <c r="Q66" s="48" t="s">
        <v>257</v>
      </c>
      <c r="R66" s="48" t="s">
        <v>156</v>
      </c>
      <c r="S66" s="45"/>
      <c r="T66" s="33">
        <f>IF(AND(OR(D66&lt;'Pontszamok-Osszesites'!$G$2,E66&lt;'Pontszamok-Osszesites'!$H$2),OR(G66&lt;'Pontszamok-Osszesites'!$J$2,H66&lt;'Pontszamok-Osszesites'!$K$2),OR(J66&lt;'Pontszamok-Osszesites'!$M$2,K66&lt;'Pontszamok-Osszesites'!$N$2)),0,INT(MAX(D66+E66,G66+H66,J66+K66)+0.5))</f>
        <v>0</v>
      </c>
      <c r="U66" s="33">
        <f t="shared" si="0"/>
        <v>0</v>
      </c>
      <c r="V66" s="35" t="b">
        <f t="shared" si="1"/>
        <v>1</v>
      </c>
    </row>
    <row r="67" spans="1:22" ht="15.75">
      <c r="A67" s="41">
        <v>62</v>
      </c>
      <c r="B67" s="43"/>
      <c r="C67" s="43" t="s">
        <v>58</v>
      </c>
      <c r="D67" s="42"/>
      <c r="E67" s="13"/>
      <c r="F67" s="23">
        <f>IF(AND(ISBLANK(D67),ISBLANK(E67)),"",IF(OR(D67&lt;'Pontszamok-Osszesites'!$G$2,E67&lt;'Pontszamok-Osszesites'!$H$2),1,VLOOKUP(ROUNDUP(D67+E67,0),'Pontszamok-Osszesites'!$A$1:$B$5,2)))</f>
      </c>
      <c r="G67" s="13"/>
      <c r="H67" s="13"/>
      <c r="I67" s="23">
        <f>IF(AND(ISBLANK(G67),ISBLANK(H67)),"",IF(OR(G67&lt;'Pontszamok-Osszesites'!$J$2,H67&lt;'Pontszamok-Osszesites'!$K$2),1,VLOOKUP(ROUNDUP(G67+H67,0),'Pontszamok-Osszesites'!$A$1:$B$5,2)))</f>
      </c>
      <c r="J67" s="13"/>
      <c r="K67" s="13"/>
      <c r="L67" s="23">
        <f>IF(AND(ISBLANK(J67),ISBLANK(K67)),"",IF(OR(J67&lt;'Pontszamok-Osszesites'!$M$2,K67&lt;'Pontszamok-Osszesites'!$N$2),1,VLOOKUP(ROUNDUP(J67+K67,0),'Pontszamok-Osszesites'!$A$1:$B$5,2)))</f>
      </c>
      <c r="M67" s="23"/>
      <c r="N67" s="13"/>
      <c r="O67" s="13"/>
      <c r="P67" s="23" t="str">
        <f>IF((V67=TRUE),"-",IF(R67="Laborfelmentett",VLOOKUP(INT(U67),'Pontszamok-Osszesites'!$A$1:$B$5,2),VLOOKUP(INT(U67),'Pontszamok-Osszesites'!$D$1:$E$5,2)))</f>
        <v>-</v>
      </c>
      <c r="Q67" s="48" t="s">
        <v>255</v>
      </c>
      <c r="R67" s="48" t="s">
        <v>154</v>
      </c>
      <c r="S67" s="45"/>
      <c r="T67" s="33">
        <f>IF(AND(OR(D67&lt;'Pontszamok-Osszesites'!$G$2,E67&lt;'Pontszamok-Osszesites'!$H$2),OR(G67&lt;'Pontszamok-Osszesites'!$J$2,H67&lt;'Pontszamok-Osszesites'!$K$2),OR(J67&lt;'Pontszamok-Osszesites'!$M$2,K67&lt;'Pontszamok-Osszesites'!$N$2)),0,INT(MAX(D67+E67,G67+H67,J67+K67)+0.5))</f>
        <v>0</v>
      </c>
      <c r="U67" s="33">
        <f t="shared" si="0"/>
        <v>0</v>
      </c>
      <c r="V67" s="35" t="b">
        <f t="shared" si="1"/>
        <v>1</v>
      </c>
    </row>
    <row r="68" spans="1:22" ht="15.75">
      <c r="A68" s="41">
        <v>63</v>
      </c>
      <c r="B68" s="43"/>
      <c r="C68" s="43" t="s">
        <v>186</v>
      </c>
      <c r="D68" s="42">
        <v>4.5</v>
      </c>
      <c r="E68" s="13">
        <v>3.5</v>
      </c>
      <c r="F68" s="23">
        <f>IF(AND(ISBLANK(D68),ISBLANK(E68)),"",IF(OR(D68&lt;'Pontszamok-Osszesites'!$G$2,E68&lt;'Pontszamok-Osszesites'!$H$2),1,VLOOKUP(ROUNDUP(D68+E68,0),'Pontszamok-Osszesites'!$A$1:$B$5,2)))</f>
        <v>1</v>
      </c>
      <c r="G68" s="13">
        <v>5</v>
      </c>
      <c r="H68" s="13">
        <v>8.5</v>
      </c>
      <c r="I68" s="23">
        <f>IF(AND(ISBLANK(G68),ISBLANK(H68)),"",IF(OR(G68&lt;'Pontszamok-Osszesites'!$J$2,H68&lt;'Pontszamok-Osszesites'!$K$2),1,VLOOKUP(ROUNDUP(G68+H68,0),'Pontszamok-Osszesites'!$A$1:$B$5,2)))</f>
        <v>3</v>
      </c>
      <c r="J68" s="13"/>
      <c r="K68" s="13"/>
      <c r="L68" s="23">
        <f>IF(AND(ISBLANK(J68),ISBLANK(K68)),"",IF(OR(J68&lt;'Pontszamok-Osszesites'!$M$2,K68&lt;'Pontszamok-Osszesites'!$N$2),1,VLOOKUP(ROUNDUP(J68+K68,0),'Pontszamok-Osszesites'!$A$1:$B$5,2)))</f>
      </c>
      <c r="M68" s="23"/>
      <c r="N68" s="13"/>
      <c r="O68" s="13"/>
      <c r="P68" s="23">
        <f>IF((V68=TRUE),"-",IF(R68="Laborfelmentett",VLOOKUP(INT(U68),'Pontszamok-Osszesites'!$A$1:$B$5,2),VLOOKUP(INT(U68),'Pontszamok-Osszesites'!$D$1:$E$5,2)))</f>
        <v>3</v>
      </c>
      <c r="Q68" s="48"/>
      <c r="R68" s="48" t="s">
        <v>152</v>
      </c>
      <c r="S68" s="45"/>
      <c r="T68" s="33">
        <f>IF(AND(OR(D68&lt;'Pontszamok-Osszesites'!$G$2,E68&lt;'Pontszamok-Osszesites'!$H$2),OR(G68&lt;'Pontszamok-Osszesites'!$J$2,H68&lt;'Pontszamok-Osszesites'!$K$2),OR(J68&lt;'Pontszamok-Osszesites'!$M$2,K68&lt;'Pontszamok-Osszesites'!$N$2)),0,INT(MAX(D68+E68,G68+H68,J68+K68)+0.5))</f>
        <v>14</v>
      </c>
      <c r="U68" s="33">
        <f t="shared" si="0"/>
        <v>14</v>
      </c>
      <c r="V68" s="35" t="b">
        <f t="shared" si="1"/>
        <v>0</v>
      </c>
    </row>
    <row r="69" spans="1:22" ht="15.75">
      <c r="A69" s="41">
        <v>64</v>
      </c>
      <c r="B69" s="43"/>
      <c r="C69" s="43" t="s">
        <v>187</v>
      </c>
      <c r="D69" s="42"/>
      <c r="E69" s="13"/>
      <c r="F69" s="23">
        <f>IF(AND(ISBLANK(D69),ISBLANK(E69)),"",IF(OR(D69&lt;'Pontszamok-Osszesites'!$G$2,E69&lt;'Pontszamok-Osszesites'!$H$2),1,VLOOKUP(ROUNDUP(D69+E69,0),'Pontszamok-Osszesites'!$A$1:$B$5,2)))</f>
      </c>
      <c r="G69" s="13"/>
      <c r="H69" s="13"/>
      <c r="I69" s="23">
        <f>IF(AND(ISBLANK(G69),ISBLANK(H69)),"",IF(OR(G69&lt;'Pontszamok-Osszesites'!$J$2,H69&lt;'Pontszamok-Osszesites'!$K$2),1,VLOOKUP(ROUNDUP(G69+H69,0),'Pontszamok-Osszesites'!$A$1:$B$5,2)))</f>
      </c>
      <c r="J69" s="13"/>
      <c r="K69" s="13"/>
      <c r="L69" s="23">
        <f>IF(AND(ISBLANK(J69),ISBLANK(K69)),"",IF(OR(J69&lt;'Pontszamok-Osszesites'!$M$2,K69&lt;'Pontszamok-Osszesites'!$N$2),1,VLOOKUP(ROUNDUP(J69+K69,0),'Pontszamok-Osszesites'!$A$1:$B$5,2)))</f>
      </c>
      <c r="M69" s="23"/>
      <c r="N69" s="13"/>
      <c r="O69" s="13"/>
      <c r="P69" s="23" t="str">
        <f>IF((V69=TRUE),"-",IF(R69="Laborfelmentett",VLOOKUP(INT(U69),'Pontszamok-Osszesites'!$A$1:$B$5,2),VLOOKUP(INT(U69),'Pontszamok-Osszesites'!$D$1:$E$5,2)))</f>
        <v>-</v>
      </c>
      <c r="Q69" s="48" t="s">
        <v>256</v>
      </c>
      <c r="R69" s="48" t="s">
        <v>155</v>
      </c>
      <c r="S69" s="45"/>
      <c r="T69" s="33">
        <f>IF(AND(OR(D69&lt;'Pontszamok-Osszesites'!$G$2,E69&lt;'Pontszamok-Osszesites'!$H$2),OR(G69&lt;'Pontszamok-Osszesites'!$J$2,H69&lt;'Pontszamok-Osszesites'!$K$2),OR(J69&lt;'Pontszamok-Osszesites'!$M$2,K69&lt;'Pontszamok-Osszesites'!$N$2)),0,INT(MAX(D69+E69,G69+H69,J69+K69)+0.5))</f>
        <v>0</v>
      </c>
      <c r="U69" s="33">
        <f t="shared" si="0"/>
        <v>0</v>
      </c>
      <c r="V69" s="35" t="b">
        <f t="shared" si="1"/>
        <v>1</v>
      </c>
    </row>
    <row r="70" spans="1:22" ht="15.75">
      <c r="A70" s="41">
        <v>65</v>
      </c>
      <c r="B70" s="43"/>
      <c r="C70" s="43" t="s">
        <v>59</v>
      </c>
      <c r="D70" s="42"/>
      <c r="E70" s="13"/>
      <c r="F70" s="23">
        <f>IF(AND(ISBLANK(D70),ISBLANK(E70)),"",IF(OR(D70&lt;'Pontszamok-Osszesites'!$G$2,E70&lt;'Pontszamok-Osszesites'!$H$2),1,VLOOKUP(ROUNDUP(D70+E70,0),'Pontszamok-Osszesites'!$A$1:$B$5,2)))</f>
      </c>
      <c r="G70" s="13">
        <v>3</v>
      </c>
      <c r="H70" s="13">
        <v>4</v>
      </c>
      <c r="I70" s="23">
        <f>IF(AND(ISBLANK(G70),ISBLANK(H70)),"",IF(OR(G70&lt;'Pontszamok-Osszesites'!$J$2,H70&lt;'Pontszamok-Osszesites'!$K$2),1,VLOOKUP(ROUNDUP(G70+H70,0),'Pontszamok-Osszesites'!$A$1:$B$5,2)))</f>
        <v>1</v>
      </c>
      <c r="J70" s="13">
        <v>3</v>
      </c>
      <c r="K70" s="13">
        <v>7.5</v>
      </c>
      <c r="L70" s="23">
        <f>IF(AND(ISBLANK(J70),ISBLANK(K70)),"",IF(OR(J70&lt;'Pontszamok-Osszesites'!$M$2,K70&lt;'Pontszamok-Osszesites'!$N$2),1,VLOOKUP(ROUNDUP(J70+K70,0),'Pontszamok-Osszesites'!$A$1:$B$5,2)))</f>
        <v>2</v>
      </c>
      <c r="M70" s="23"/>
      <c r="N70" s="13"/>
      <c r="O70" s="13"/>
      <c r="P70" s="23">
        <f>IF((V70=TRUE),"-",IF(R70="Laborfelmentett",VLOOKUP(INT(U70),'Pontszamok-Osszesites'!$A$1:$B$5,2),VLOOKUP(INT(U70),'Pontszamok-Osszesites'!$D$1:$E$5,2)))</f>
        <v>1</v>
      </c>
      <c r="Q70" s="48" t="s">
        <v>259</v>
      </c>
      <c r="R70" s="48" t="s">
        <v>159</v>
      </c>
      <c r="S70" s="45"/>
      <c r="T70" s="33">
        <f>IF(AND(OR(D70&lt;'Pontszamok-Osszesites'!$G$2,E70&lt;'Pontszamok-Osszesites'!$H$2),OR(G70&lt;'Pontszamok-Osszesites'!$J$2,H70&lt;'Pontszamok-Osszesites'!$K$2),OR(J70&lt;'Pontszamok-Osszesites'!$M$2,K70&lt;'Pontszamok-Osszesites'!$N$2)),0,INT(MAX(D70+E70,G70+H70,J70+K70)+0.5))</f>
        <v>11</v>
      </c>
      <c r="U70" s="33">
        <f t="shared" si="0"/>
        <v>0</v>
      </c>
      <c r="V70" s="35" t="b">
        <f t="shared" si="1"/>
        <v>0</v>
      </c>
    </row>
    <row r="71" spans="1:22" ht="15.75">
      <c r="A71" s="41">
        <v>66</v>
      </c>
      <c r="B71" s="43"/>
      <c r="C71" s="43" t="s">
        <v>188</v>
      </c>
      <c r="D71" s="42"/>
      <c r="E71" s="13"/>
      <c r="F71" s="23">
        <f>IF(AND(ISBLANK(D71),ISBLANK(E71)),"",IF(OR(D71&lt;'Pontszamok-Osszesites'!$G$2,E71&lt;'Pontszamok-Osszesites'!$H$2),1,VLOOKUP(ROUNDUP(D71+E71,0),'Pontszamok-Osszesites'!$A$1:$B$5,2)))</f>
      </c>
      <c r="G71" s="13"/>
      <c r="H71" s="13"/>
      <c r="I71" s="23">
        <f>IF(AND(ISBLANK(G71),ISBLANK(H71)),"",IF(OR(G71&lt;'Pontszamok-Osszesites'!$J$2,H71&lt;'Pontszamok-Osszesites'!$K$2),1,VLOOKUP(ROUNDUP(G71+H71,0),'Pontszamok-Osszesites'!$A$1:$B$5,2)))</f>
      </c>
      <c r="J71" s="13"/>
      <c r="K71" s="13"/>
      <c r="L71" s="23">
        <f>IF(AND(ISBLANK(J71),ISBLANK(K71)),"",IF(OR(J71&lt;'Pontszamok-Osszesites'!$M$2,K71&lt;'Pontszamok-Osszesites'!$N$2),1,VLOOKUP(ROUNDUP(J71+K71,0),'Pontszamok-Osszesites'!$A$1:$B$5,2)))</f>
      </c>
      <c r="M71" s="23"/>
      <c r="N71" s="13"/>
      <c r="O71" s="13"/>
      <c r="P71" s="23" t="str">
        <f>IF((V71=TRUE),"-",IF(R71="Laborfelmentett",VLOOKUP(INT(U71),'Pontszamok-Osszesites'!$A$1:$B$5,2),VLOOKUP(INT(U71),'Pontszamok-Osszesites'!$D$1:$E$5,2)))</f>
        <v>-</v>
      </c>
      <c r="Q71" s="48" t="s">
        <v>257</v>
      </c>
      <c r="R71" s="48" t="s">
        <v>157</v>
      </c>
      <c r="S71" s="45"/>
      <c r="T71" s="33">
        <f>IF(AND(OR(D71&lt;'Pontszamok-Osszesites'!$G$2,E71&lt;'Pontszamok-Osszesites'!$H$2),OR(G71&lt;'Pontszamok-Osszesites'!$J$2,H71&lt;'Pontszamok-Osszesites'!$K$2),OR(J71&lt;'Pontszamok-Osszesites'!$M$2,K71&lt;'Pontszamok-Osszesites'!$N$2)),0,INT(MAX(D71+E71,G71+H71,J71+K71)+0.5))</f>
        <v>0</v>
      </c>
      <c r="U71" s="33">
        <f aca="true" t="shared" si="2" ref="U71:U134">IF(OR(T71&lt;10.5,AND(NOT(R71="Laborfelmentett"),OR(ISBLANK(M71),O71&lt;10.5))),0,IF(R71="Laborfelmentett",(INT(MAX(D71+E71,G71+H71,J71+K71)+0.5)),SUM(INT(MAX(D71+E71,G71+H71,J71+K71)+0.5),N71,O71)))</f>
        <v>0</v>
      </c>
      <c r="V71" s="35" t="b">
        <f aca="true" t="shared" si="3" ref="V71:V134">IF(R71="Laborfelmentett",AND(ISBLANK(D71),ISBLANK(E71),ISBLANK(G71),ISBLANK(H71),ISBLANK(J71),ISBLANK(K71)),AND(ISBLANK(D71),ISBLANK(E71),ISBLANK(G71),ISBLANK(H71),ISBLANK(J71),ISBLANK(K71),ISBLANK(M71),ISBLANK(O71)))</f>
        <v>1</v>
      </c>
    </row>
    <row r="72" spans="1:22" ht="15.75">
      <c r="A72" s="41">
        <v>67</v>
      </c>
      <c r="B72" s="43"/>
      <c r="C72" s="43" t="s">
        <v>60</v>
      </c>
      <c r="D72" s="42">
        <v>0</v>
      </c>
      <c r="E72" s="13">
        <v>0</v>
      </c>
      <c r="F72" s="23">
        <f>IF(AND(ISBLANK(D72),ISBLANK(E72)),"",IF(OR(D72&lt;'Pontszamok-Osszesites'!$G$2,E72&lt;'Pontszamok-Osszesites'!$H$2),1,VLOOKUP(ROUNDUP(D72+E72,0),'Pontszamok-Osszesites'!$A$1:$B$5,2)))</f>
        <v>1</v>
      </c>
      <c r="G72" s="13">
        <v>2</v>
      </c>
      <c r="H72" s="13">
        <v>3</v>
      </c>
      <c r="I72" s="23">
        <f>IF(AND(ISBLANK(G72),ISBLANK(H72)),"",IF(OR(G72&lt;'Pontszamok-Osszesites'!$J$2,H72&lt;'Pontszamok-Osszesites'!$K$2),1,VLOOKUP(ROUNDUP(G72+H72,0),'Pontszamok-Osszesites'!$A$1:$B$5,2)))</f>
        <v>1</v>
      </c>
      <c r="J72" s="13"/>
      <c r="K72" s="13"/>
      <c r="L72" s="23">
        <f>IF(AND(ISBLANK(J72),ISBLANK(K72)),"",IF(OR(J72&lt;'Pontszamok-Osszesites'!$M$2,K72&lt;'Pontszamok-Osszesites'!$N$2),1,VLOOKUP(ROUNDUP(J72+K72,0),'Pontszamok-Osszesites'!$A$1:$B$5,2)))</f>
      </c>
      <c r="M72" s="23" t="s">
        <v>290</v>
      </c>
      <c r="N72" s="13">
        <v>-2</v>
      </c>
      <c r="O72" s="13">
        <v>18</v>
      </c>
      <c r="P72" s="23">
        <f>IF((V72=TRUE),"-",IF(R72="Laborfelmentett",VLOOKUP(INT(U72),'Pontszamok-Osszesites'!$A$1:$B$5,2),VLOOKUP(INT(U72),'Pontszamok-Osszesites'!$D$1:$E$5,2)))</f>
        <v>1</v>
      </c>
      <c r="Q72" s="48" t="s">
        <v>259</v>
      </c>
      <c r="R72" s="48" t="s">
        <v>161</v>
      </c>
      <c r="S72" s="45"/>
      <c r="T72" s="33">
        <f>IF(AND(OR(D72&lt;'Pontszamok-Osszesites'!$G$2,E72&lt;'Pontszamok-Osszesites'!$H$2),OR(G72&lt;'Pontszamok-Osszesites'!$J$2,H72&lt;'Pontszamok-Osszesites'!$K$2),OR(J72&lt;'Pontszamok-Osszesites'!$M$2,K72&lt;'Pontszamok-Osszesites'!$N$2)),0,INT(MAX(D72+E72,G72+H72,J72+K72)+0.5))</f>
        <v>0</v>
      </c>
      <c r="U72" s="33">
        <f t="shared" si="2"/>
        <v>0</v>
      </c>
      <c r="V72" s="35" t="b">
        <f t="shared" si="3"/>
        <v>0</v>
      </c>
    </row>
    <row r="73" spans="1:22" ht="15.75">
      <c r="A73" s="41">
        <v>68</v>
      </c>
      <c r="B73" s="43"/>
      <c r="C73" s="43" t="s">
        <v>189</v>
      </c>
      <c r="D73" s="42"/>
      <c r="E73" s="13"/>
      <c r="F73" s="23">
        <f>IF(AND(ISBLANK(D73),ISBLANK(E73)),"",IF(OR(D73&lt;'Pontszamok-Osszesites'!$G$2,E73&lt;'Pontszamok-Osszesites'!$H$2),1,VLOOKUP(ROUNDUP(D73+E73,0),'Pontszamok-Osszesites'!$A$1:$B$5,2)))</f>
      </c>
      <c r="G73" s="13"/>
      <c r="H73" s="13"/>
      <c r="I73" s="23">
        <f>IF(AND(ISBLANK(G73),ISBLANK(H73)),"",IF(OR(G73&lt;'Pontszamok-Osszesites'!$J$2,H73&lt;'Pontszamok-Osszesites'!$K$2),1,VLOOKUP(ROUNDUP(G73+H73,0),'Pontszamok-Osszesites'!$A$1:$B$5,2)))</f>
      </c>
      <c r="J73" s="13"/>
      <c r="K73" s="13"/>
      <c r="L73" s="23">
        <f>IF(AND(ISBLANK(J73),ISBLANK(K73)),"",IF(OR(J73&lt;'Pontszamok-Osszesites'!$M$2,K73&lt;'Pontszamok-Osszesites'!$N$2),1,VLOOKUP(ROUNDUP(J73+K73,0),'Pontszamok-Osszesites'!$A$1:$B$5,2)))</f>
      </c>
      <c r="M73" s="23"/>
      <c r="N73" s="13"/>
      <c r="O73" s="13"/>
      <c r="P73" s="23" t="str">
        <f>IF((V73=TRUE),"-",IF(R73="Laborfelmentett",VLOOKUP(INT(U73),'Pontszamok-Osszesites'!$A$1:$B$5,2),VLOOKUP(INT(U73),'Pontszamok-Osszesites'!$D$1:$E$5,2)))</f>
        <v>-</v>
      </c>
      <c r="Q73" s="48" t="s">
        <v>256</v>
      </c>
      <c r="R73" s="48" t="s">
        <v>155</v>
      </c>
      <c r="S73" s="45"/>
      <c r="T73" s="33">
        <f>IF(AND(OR(D73&lt;'Pontszamok-Osszesites'!$G$2,E73&lt;'Pontszamok-Osszesites'!$H$2),OR(G73&lt;'Pontszamok-Osszesites'!$J$2,H73&lt;'Pontszamok-Osszesites'!$K$2),OR(J73&lt;'Pontszamok-Osszesites'!$M$2,K73&lt;'Pontszamok-Osszesites'!$N$2)),0,INT(MAX(D73+E73,G73+H73,J73+K73)+0.5))</f>
        <v>0</v>
      </c>
      <c r="U73" s="33">
        <f t="shared" si="2"/>
        <v>0</v>
      </c>
      <c r="V73" s="35" t="b">
        <f t="shared" si="3"/>
        <v>1</v>
      </c>
    </row>
    <row r="74" spans="1:22" ht="15.75">
      <c r="A74" s="41">
        <v>69</v>
      </c>
      <c r="B74" s="43"/>
      <c r="C74" s="43" t="s">
        <v>61</v>
      </c>
      <c r="D74" s="42"/>
      <c r="E74" s="13"/>
      <c r="F74" s="23">
        <f>IF(AND(ISBLANK(D74),ISBLANK(E74)),"",IF(OR(D74&lt;'Pontszamok-Osszesites'!$G$2,E74&lt;'Pontszamok-Osszesites'!$H$2),1,VLOOKUP(ROUNDUP(D74+E74,0),'Pontszamok-Osszesites'!$A$1:$B$5,2)))</f>
      </c>
      <c r="G74" s="13"/>
      <c r="H74" s="13"/>
      <c r="I74" s="23">
        <f>IF(AND(ISBLANK(G74),ISBLANK(H74)),"",IF(OR(G74&lt;'Pontszamok-Osszesites'!$J$2,H74&lt;'Pontszamok-Osszesites'!$K$2),1,VLOOKUP(ROUNDUP(G74+H74,0),'Pontszamok-Osszesites'!$A$1:$B$5,2)))</f>
      </c>
      <c r="J74" s="13"/>
      <c r="K74" s="13"/>
      <c r="L74" s="23">
        <f>IF(AND(ISBLANK(J74),ISBLANK(K74)),"",IF(OR(J74&lt;'Pontszamok-Osszesites'!$M$2,K74&lt;'Pontszamok-Osszesites'!$N$2),1,VLOOKUP(ROUNDUP(J74+K74,0),'Pontszamok-Osszesites'!$A$1:$B$5,2)))</f>
      </c>
      <c r="M74" s="23"/>
      <c r="N74" s="13"/>
      <c r="O74" s="13"/>
      <c r="P74" s="23" t="str">
        <f>IF((V74=TRUE),"-",IF(R74="Laborfelmentett",VLOOKUP(INT(U74),'Pontszamok-Osszesites'!$A$1:$B$5,2),VLOOKUP(INT(U74),'Pontszamok-Osszesites'!$D$1:$E$5,2)))</f>
        <v>-</v>
      </c>
      <c r="Q74" s="48" t="s">
        <v>254</v>
      </c>
      <c r="R74" s="48" t="s">
        <v>145</v>
      </c>
      <c r="S74" s="45"/>
      <c r="T74" s="33">
        <f>IF(AND(OR(D74&lt;'Pontszamok-Osszesites'!$G$2,E74&lt;'Pontszamok-Osszesites'!$H$2),OR(G74&lt;'Pontszamok-Osszesites'!$J$2,H74&lt;'Pontszamok-Osszesites'!$K$2),OR(J74&lt;'Pontszamok-Osszesites'!$M$2,K74&lt;'Pontszamok-Osszesites'!$N$2)),0,INT(MAX(D74+E74,G74+H74,J74+K74)+0.5))</f>
        <v>0</v>
      </c>
      <c r="U74" s="33">
        <f t="shared" si="2"/>
        <v>0</v>
      </c>
      <c r="V74" s="35" t="b">
        <f t="shared" si="3"/>
        <v>1</v>
      </c>
    </row>
    <row r="75" spans="1:22" ht="15.75">
      <c r="A75" s="41">
        <v>70</v>
      </c>
      <c r="B75" s="43"/>
      <c r="C75" s="43" t="s">
        <v>62</v>
      </c>
      <c r="D75" s="42"/>
      <c r="E75" s="13"/>
      <c r="F75" s="23">
        <f>IF(AND(ISBLANK(D75),ISBLANK(E75)),"",IF(OR(D75&lt;'Pontszamok-Osszesites'!$G$2,E75&lt;'Pontszamok-Osszesites'!$H$2),1,VLOOKUP(ROUNDUP(D75+E75,0),'Pontszamok-Osszesites'!$A$1:$B$5,2)))</f>
      </c>
      <c r="G75" s="13"/>
      <c r="H75" s="13"/>
      <c r="I75" s="23">
        <f>IF(AND(ISBLANK(G75),ISBLANK(H75)),"",IF(OR(G75&lt;'Pontszamok-Osszesites'!$J$2,H75&lt;'Pontszamok-Osszesites'!$K$2),1,VLOOKUP(ROUNDUP(G75+H75,0),'Pontszamok-Osszesites'!$A$1:$B$5,2)))</f>
      </c>
      <c r="J75" s="13"/>
      <c r="K75" s="13"/>
      <c r="L75" s="23">
        <f>IF(AND(ISBLANK(J75),ISBLANK(K75)),"",IF(OR(J75&lt;'Pontszamok-Osszesites'!$M$2,K75&lt;'Pontszamok-Osszesites'!$N$2),1,VLOOKUP(ROUNDUP(J75+K75,0),'Pontszamok-Osszesites'!$A$1:$B$5,2)))</f>
      </c>
      <c r="M75" s="23"/>
      <c r="N75" s="13"/>
      <c r="O75" s="13"/>
      <c r="P75" s="23" t="str">
        <f>IF((V75=TRUE),"-",IF(R75="Laborfelmentett",VLOOKUP(INT(U75),'Pontszamok-Osszesites'!$A$1:$B$5,2),VLOOKUP(INT(U75),'Pontszamok-Osszesites'!$D$1:$E$5,2)))</f>
        <v>-</v>
      </c>
      <c r="Q75" s="48" t="s">
        <v>257</v>
      </c>
      <c r="R75" s="48" t="s">
        <v>156</v>
      </c>
      <c r="S75" s="45"/>
      <c r="T75" s="33">
        <f>IF(AND(OR(D75&lt;'Pontszamok-Osszesites'!$G$2,E75&lt;'Pontszamok-Osszesites'!$H$2),OR(G75&lt;'Pontszamok-Osszesites'!$J$2,H75&lt;'Pontszamok-Osszesites'!$K$2),OR(J75&lt;'Pontszamok-Osszesites'!$M$2,K75&lt;'Pontszamok-Osszesites'!$N$2)),0,INT(MAX(D75+E75,G75+H75,J75+K75)+0.5))</f>
        <v>0</v>
      </c>
      <c r="U75" s="33">
        <f t="shared" si="2"/>
        <v>0</v>
      </c>
      <c r="V75" s="35" t="b">
        <f t="shared" si="3"/>
        <v>1</v>
      </c>
    </row>
    <row r="76" spans="1:22" ht="15.75">
      <c r="A76" s="41">
        <v>71</v>
      </c>
      <c r="B76" s="43"/>
      <c r="C76" s="43" t="s">
        <v>63</v>
      </c>
      <c r="D76" s="42">
        <v>2.5</v>
      </c>
      <c r="E76" s="13">
        <v>1.5</v>
      </c>
      <c r="F76" s="23">
        <f>IF(AND(ISBLANK(D76),ISBLANK(E76)),"",IF(OR(D76&lt;'Pontszamok-Osszesites'!$G$2,E76&lt;'Pontszamok-Osszesites'!$H$2),1,VLOOKUP(ROUNDUP(D76+E76,0),'Pontszamok-Osszesites'!$A$1:$B$5,2)))</f>
        <v>1</v>
      </c>
      <c r="G76" s="13">
        <v>4</v>
      </c>
      <c r="H76" s="13">
        <v>6.5</v>
      </c>
      <c r="I76" s="23">
        <f>IF(AND(ISBLANK(G76),ISBLANK(H76)),"",IF(OR(G76&lt;'Pontszamok-Osszesites'!$J$2,H76&lt;'Pontszamok-Osszesites'!$K$2),1,VLOOKUP(ROUNDUP(G76+H76,0),'Pontszamok-Osszesites'!$A$1:$B$5,2)))</f>
        <v>2</v>
      </c>
      <c r="J76" s="13"/>
      <c r="K76" s="13"/>
      <c r="L76" s="23">
        <f>IF(AND(ISBLANK(J76),ISBLANK(K76)),"",IF(OR(J76&lt;'Pontszamok-Osszesites'!$M$2,K76&lt;'Pontszamok-Osszesites'!$N$2),1,VLOOKUP(ROUNDUP(J76+K76,0),'Pontszamok-Osszesites'!$A$1:$B$5,2)))</f>
      </c>
      <c r="M76" s="23" t="s">
        <v>290</v>
      </c>
      <c r="N76" s="13">
        <v>-2</v>
      </c>
      <c r="O76" s="13"/>
      <c r="P76" s="23">
        <f>IF((V76=TRUE),"-",IF(R76="Laborfelmentett",VLOOKUP(INT(U76),'Pontszamok-Osszesites'!$A$1:$B$5,2),VLOOKUP(INT(U76),'Pontszamok-Osszesites'!$D$1:$E$5,2)))</f>
        <v>1</v>
      </c>
      <c r="Q76" s="48" t="s">
        <v>259</v>
      </c>
      <c r="R76" s="48" t="s">
        <v>159</v>
      </c>
      <c r="S76" s="45"/>
      <c r="T76" s="33">
        <f>IF(AND(OR(D76&lt;'Pontszamok-Osszesites'!$G$2,E76&lt;'Pontszamok-Osszesites'!$H$2),OR(G76&lt;'Pontszamok-Osszesites'!$J$2,H76&lt;'Pontszamok-Osszesites'!$K$2),OR(J76&lt;'Pontszamok-Osszesites'!$M$2,K76&lt;'Pontszamok-Osszesites'!$N$2)),0,INT(MAX(D76+E76,G76+H76,J76+K76)+0.5))</f>
        <v>11</v>
      </c>
      <c r="U76" s="33">
        <f t="shared" si="2"/>
        <v>0</v>
      </c>
      <c r="V76" s="35" t="b">
        <f t="shared" si="3"/>
        <v>0</v>
      </c>
    </row>
    <row r="77" spans="1:22" ht="15.75">
      <c r="A77" s="41">
        <v>72</v>
      </c>
      <c r="B77" s="43"/>
      <c r="C77" s="43" t="s">
        <v>190</v>
      </c>
      <c r="D77" s="42"/>
      <c r="E77" s="13"/>
      <c r="F77" s="23">
        <f>IF(AND(ISBLANK(D77),ISBLANK(E77)),"",IF(OR(D77&lt;'Pontszamok-Osszesites'!$G$2,E77&lt;'Pontszamok-Osszesites'!$H$2),1,VLOOKUP(ROUNDUP(D77+E77,0),'Pontszamok-Osszesites'!$A$1:$B$5,2)))</f>
      </c>
      <c r="G77" s="13"/>
      <c r="H77" s="13"/>
      <c r="I77" s="23">
        <f>IF(AND(ISBLANK(G77),ISBLANK(H77)),"",IF(OR(G77&lt;'Pontszamok-Osszesites'!$J$2,H77&lt;'Pontszamok-Osszesites'!$K$2),1,VLOOKUP(ROUNDUP(G77+H77,0),'Pontszamok-Osszesites'!$A$1:$B$5,2)))</f>
      </c>
      <c r="J77" s="13"/>
      <c r="K77" s="13"/>
      <c r="L77" s="23">
        <f>IF(AND(ISBLANK(J77),ISBLANK(K77)),"",IF(OR(J77&lt;'Pontszamok-Osszesites'!$M$2,K77&lt;'Pontszamok-Osszesites'!$N$2),1,VLOOKUP(ROUNDUP(J77+K77,0),'Pontszamok-Osszesites'!$A$1:$B$5,2)))</f>
      </c>
      <c r="M77" s="23"/>
      <c r="N77" s="13"/>
      <c r="O77" s="13"/>
      <c r="P77" s="23" t="str">
        <f>IF((V77=TRUE),"-",IF(R77="Laborfelmentett",VLOOKUP(INT(U77),'Pontszamok-Osszesites'!$A$1:$B$5,2),VLOOKUP(INT(U77),'Pontszamok-Osszesites'!$D$1:$E$5,2)))</f>
        <v>-</v>
      </c>
      <c r="Q77" s="48" t="s">
        <v>258</v>
      </c>
      <c r="R77" s="48" t="s">
        <v>158</v>
      </c>
      <c r="S77" s="45"/>
      <c r="T77" s="33">
        <f>IF(AND(OR(D77&lt;'Pontszamok-Osszesites'!$G$2,E77&lt;'Pontszamok-Osszesites'!$H$2),OR(G77&lt;'Pontszamok-Osszesites'!$J$2,H77&lt;'Pontszamok-Osszesites'!$K$2),OR(J77&lt;'Pontszamok-Osszesites'!$M$2,K77&lt;'Pontszamok-Osszesites'!$N$2)),0,INT(MAX(D77+E77,G77+H77,J77+K77)+0.5))</f>
        <v>0</v>
      </c>
      <c r="U77" s="33">
        <f t="shared" si="2"/>
        <v>0</v>
      </c>
      <c r="V77" s="35" t="b">
        <f t="shared" si="3"/>
        <v>1</v>
      </c>
    </row>
    <row r="78" spans="1:22" ht="15.75">
      <c r="A78" s="41">
        <v>73</v>
      </c>
      <c r="B78" s="43"/>
      <c r="C78" s="43" t="s">
        <v>191</v>
      </c>
      <c r="D78" s="42"/>
      <c r="E78" s="13"/>
      <c r="F78" s="23">
        <f>IF(AND(ISBLANK(D78),ISBLANK(E78)),"",IF(OR(D78&lt;'Pontszamok-Osszesites'!$G$2,E78&lt;'Pontszamok-Osszesites'!$H$2),1,VLOOKUP(ROUNDUP(D78+E78,0),'Pontszamok-Osszesites'!$A$1:$B$5,2)))</f>
      </c>
      <c r="G78" s="13"/>
      <c r="H78" s="13"/>
      <c r="I78" s="23">
        <f>IF(AND(ISBLANK(G78),ISBLANK(H78)),"",IF(OR(G78&lt;'Pontszamok-Osszesites'!$J$2,H78&lt;'Pontszamok-Osszesites'!$K$2),1,VLOOKUP(ROUNDUP(G78+H78,0),'Pontszamok-Osszesites'!$A$1:$B$5,2)))</f>
      </c>
      <c r="J78" s="13"/>
      <c r="K78" s="13"/>
      <c r="L78" s="23">
        <f>IF(AND(ISBLANK(J78),ISBLANK(K78)),"",IF(OR(J78&lt;'Pontszamok-Osszesites'!$M$2,K78&lt;'Pontszamok-Osszesites'!$N$2),1,VLOOKUP(ROUNDUP(J78+K78,0),'Pontszamok-Osszesites'!$A$1:$B$5,2)))</f>
      </c>
      <c r="M78" s="23"/>
      <c r="N78" s="13"/>
      <c r="O78" s="13"/>
      <c r="P78" s="23" t="str">
        <f>IF((V78=TRUE),"-",IF(R78="Laborfelmentett",VLOOKUP(INT(U78),'Pontszamok-Osszesites'!$A$1:$B$5,2),VLOOKUP(INT(U78),'Pontszamok-Osszesites'!$D$1:$E$5,2)))</f>
        <v>-</v>
      </c>
      <c r="Q78" s="48" t="s">
        <v>258</v>
      </c>
      <c r="R78" s="48" t="s">
        <v>160</v>
      </c>
      <c r="S78" s="45"/>
      <c r="T78" s="33">
        <f>IF(AND(OR(D78&lt;'Pontszamok-Osszesites'!$G$2,E78&lt;'Pontszamok-Osszesites'!$H$2),OR(G78&lt;'Pontszamok-Osszesites'!$J$2,H78&lt;'Pontszamok-Osszesites'!$K$2),OR(J78&lt;'Pontszamok-Osszesites'!$M$2,K78&lt;'Pontszamok-Osszesites'!$N$2)),0,INT(MAX(D78+E78,G78+H78,J78+K78)+0.5))</f>
        <v>0</v>
      </c>
      <c r="U78" s="33">
        <f t="shared" si="2"/>
        <v>0</v>
      </c>
      <c r="V78" s="35" t="b">
        <f t="shared" si="3"/>
        <v>1</v>
      </c>
    </row>
    <row r="79" spans="1:22" ht="15.75">
      <c r="A79" s="41">
        <v>74</v>
      </c>
      <c r="B79" s="43"/>
      <c r="C79" s="43" t="s">
        <v>64</v>
      </c>
      <c r="D79" s="42"/>
      <c r="E79" s="13"/>
      <c r="F79" s="23">
        <f>IF(AND(ISBLANK(D79),ISBLANK(E79)),"",IF(OR(D79&lt;'Pontszamok-Osszesites'!$G$2,E79&lt;'Pontszamok-Osszesites'!$H$2),1,VLOOKUP(ROUNDUP(D79+E79,0),'Pontszamok-Osszesites'!$A$1:$B$5,2)))</f>
      </c>
      <c r="G79" s="13"/>
      <c r="H79" s="13"/>
      <c r="I79" s="23">
        <f>IF(AND(ISBLANK(G79),ISBLANK(H79)),"",IF(OR(G79&lt;'Pontszamok-Osszesites'!$J$2,H79&lt;'Pontszamok-Osszesites'!$K$2),1,VLOOKUP(ROUNDUP(G79+H79,0),'Pontszamok-Osszesites'!$A$1:$B$5,2)))</f>
      </c>
      <c r="J79" s="13"/>
      <c r="K79" s="13"/>
      <c r="L79" s="23">
        <f>IF(AND(ISBLANK(J79),ISBLANK(K79)),"",IF(OR(J79&lt;'Pontszamok-Osszesites'!$M$2,K79&lt;'Pontszamok-Osszesites'!$N$2),1,VLOOKUP(ROUNDUP(J79+K79,0),'Pontszamok-Osszesites'!$A$1:$B$5,2)))</f>
      </c>
      <c r="M79" s="23"/>
      <c r="N79" s="13"/>
      <c r="O79" s="13"/>
      <c r="P79" s="23" t="str">
        <f>IF((V79=TRUE),"-",IF(R79="Laborfelmentett",VLOOKUP(INT(U79),'Pontszamok-Osszesites'!$A$1:$B$5,2),VLOOKUP(INT(U79),'Pontszamok-Osszesites'!$D$1:$E$5,2)))</f>
        <v>-</v>
      </c>
      <c r="Q79" s="48" t="s">
        <v>258</v>
      </c>
      <c r="R79" s="48" t="s">
        <v>160</v>
      </c>
      <c r="S79" s="45"/>
      <c r="T79" s="33">
        <f>IF(AND(OR(D79&lt;'Pontszamok-Osszesites'!$G$2,E79&lt;'Pontszamok-Osszesites'!$H$2),OR(G79&lt;'Pontszamok-Osszesites'!$J$2,H79&lt;'Pontszamok-Osszesites'!$K$2),OR(J79&lt;'Pontszamok-Osszesites'!$M$2,K79&lt;'Pontszamok-Osszesites'!$N$2)),0,INT(MAX(D79+E79,G79+H79,J79+K79)+0.5))</f>
        <v>0</v>
      </c>
      <c r="U79" s="33">
        <f t="shared" si="2"/>
        <v>0</v>
      </c>
      <c r="V79" s="35" t="b">
        <f t="shared" si="3"/>
        <v>1</v>
      </c>
    </row>
    <row r="80" spans="1:22" ht="15.75">
      <c r="A80" s="41">
        <v>75</v>
      </c>
      <c r="B80" s="43"/>
      <c r="C80" s="43" t="s">
        <v>192</v>
      </c>
      <c r="D80" s="42">
        <v>2</v>
      </c>
      <c r="E80" s="13">
        <v>1</v>
      </c>
      <c r="F80" s="23">
        <f>IF(AND(ISBLANK(D80),ISBLANK(E80)),"",IF(OR(D80&lt;'Pontszamok-Osszesites'!$G$2,E80&lt;'Pontszamok-Osszesites'!$H$2),1,VLOOKUP(ROUNDUP(D80+E80,0),'Pontszamok-Osszesites'!$A$1:$B$5,2)))</f>
        <v>1</v>
      </c>
      <c r="G80" s="13">
        <v>3</v>
      </c>
      <c r="H80" s="13">
        <v>4</v>
      </c>
      <c r="I80" s="23">
        <f>IF(AND(ISBLANK(G80),ISBLANK(H80)),"",IF(OR(G80&lt;'Pontszamok-Osszesites'!$J$2,H80&lt;'Pontszamok-Osszesites'!$K$2),1,VLOOKUP(ROUNDUP(G80+H80,0),'Pontszamok-Osszesites'!$A$1:$B$5,2)))</f>
        <v>1</v>
      </c>
      <c r="J80" s="13">
        <v>3.5</v>
      </c>
      <c r="K80" s="13">
        <v>0</v>
      </c>
      <c r="L80" s="23">
        <f>IF(AND(ISBLANK(J80),ISBLANK(K80)),"",IF(OR(J80&lt;'Pontszamok-Osszesites'!$M$2,K80&lt;'Pontszamok-Osszesites'!$N$2),1,VLOOKUP(ROUNDUP(J80+K80,0),'Pontszamok-Osszesites'!$A$1:$B$5,2)))</f>
        <v>1</v>
      </c>
      <c r="M80" s="23"/>
      <c r="N80" s="13"/>
      <c r="O80" s="13">
        <v>19</v>
      </c>
      <c r="P80" s="23">
        <f>IF((V80=TRUE),"-",IF(R80="Laborfelmentett",VLOOKUP(INT(U80),'Pontszamok-Osszesites'!$A$1:$B$5,2),VLOOKUP(INT(U80),'Pontszamok-Osszesites'!$D$1:$E$5,2)))</f>
        <v>1</v>
      </c>
      <c r="Q80" s="48" t="s">
        <v>259</v>
      </c>
      <c r="R80" s="48" t="s">
        <v>159</v>
      </c>
      <c r="S80" s="45"/>
      <c r="T80" s="33">
        <f>IF(AND(OR(D80&lt;'Pontszamok-Osszesites'!$G$2,E80&lt;'Pontszamok-Osszesites'!$H$2),OR(G80&lt;'Pontszamok-Osszesites'!$J$2,H80&lt;'Pontszamok-Osszesites'!$K$2),OR(J80&lt;'Pontszamok-Osszesites'!$M$2,K80&lt;'Pontszamok-Osszesites'!$N$2)),0,INT(MAX(D80+E80,G80+H80,J80+K80)+0.5))</f>
        <v>7</v>
      </c>
      <c r="U80" s="33">
        <f t="shared" si="2"/>
        <v>0</v>
      </c>
      <c r="V80" s="35" t="b">
        <f t="shared" si="3"/>
        <v>0</v>
      </c>
    </row>
    <row r="81" spans="1:22" ht="15.75">
      <c r="A81" s="41">
        <v>76</v>
      </c>
      <c r="B81" s="43"/>
      <c r="C81" s="43" t="s">
        <v>65</v>
      </c>
      <c r="D81" s="42"/>
      <c r="E81" s="13"/>
      <c r="F81" s="23">
        <f>IF(AND(ISBLANK(D81),ISBLANK(E81)),"",IF(OR(D81&lt;'Pontszamok-Osszesites'!$G$2,E81&lt;'Pontszamok-Osszesites'!$H$2),1,VLOOKUP(ROUNDUP(D81+E81,0),'Pontszamok-Osszesites'!$A$1:$B$5,2)))</f>
      </c>
      <c r="G81" s="13"/>
      <c r="H81" s="13"/>
      <c r="I81" s="23">
        <f>IF(AND(ISBLANK(G81),ISBLANK(H81)),"",IF(OR(G81&lt;'Pontszamok-Osszesites'!$J$2,H81&lt;'Pontszamok-Osszesites'!$K$2),1,VLOOKUP(ROUNDUP(G81+H81,0),'Pontszamok-Osszesites'!$A$1:$B$5,2)))</f>
      </c>
      <c r="J81" s="13"/>
      <c r="K81" s="13"/>
      <c r="L81" s="23">
        <f>IF(AND(ISBLANK(J81),ISBLANK(K81)),"",IF(OR(J81&lt;'Pontszamok-Osszesites'!$M$2,K81&lt;'Pontszamok-Osszesites'!$N$2),1,VLOOKUP(ROUNDUP(J81+K81,0),'Pontszamok-Osszesites'!$A$1:$B$5,2)))</f>
      </c>
      <c r="M81" s="23"/>
      <c r="N81" s="13"/>
      <c r="O81" s="13"/>
      <c r="P81" s="23" t="str">
        <f>IF((V81=TRUE),"-",IF(R81="Laborfelmentett",VLOOKUP(INT(U81),'Pontszamok-Osszesites'!$A$1:$B$5,2),VLOOKUP(INT(U81),'Pontszamok-Osszesites'!$D$1:$E$5,2)))</f>
        <v>-</v>
      </c>
      <c r="Q81" s="48" t="s">
        <v>255</v>
      </c>
      <c r="R81" s="48" t="s">
        <v>154</v>
      </c>
      <c r="S81" s="45"/>
      <c r="T81" s="33">
        <f>IF(AND(OR(D81&lt;'Pontszamok-Osszesites'!$G$2,E81&lt;'Pontszamok-Osszesites'!$H$2),OR(G81&lt;'Pontszamok-Osszesites'!$J$2,H81&lt;'Pontszamok-Osszesites'!$K$2),OR(J81&lt;'Pontszamok-Osszesites'!$M$2,K81&lt;'Pontszamok-Osszesites'!$N$2)),0,INT(MAX(D81+E81,G81+H81,J81+K81)+0.5))</f>
        <v>0</v>
      </c>
      <c r="U81" s="33">
        <f t="shared" si="2"/>
        <v>0</v>
      </c>
      <c r="V81" s="35" t="b">
        <f t="shared" si="3"/>
        <v>1</v>
      </c>
    </row>
    <row r="82" spans="1:22" ht="15.75">
      <c r="A82" s="41">
        <v>77</v>
      </c>
      <c r="B82" s="43"/>
      <c r="C82" s="43" t="s">
        <v>66</v>
      </c>
      <c r="D82" s="42"/>
      <c r="E82" s="13"/>
      <c r="F82" s="23">
        <f>IF(AND(ISBLANK(D82),ISBLANK(E82)),"",IF(OR(D82&lt;'Pontszamok-Osszesites'!$G$2,E82&lt;'Pontszamok-Osszesites'!$H$2),1,VLOOKUP(ROUNDUP(D82+E82,0),'Pontszamok-Osszesites'!$A$1:$B$5,2)))</f>
      </c>
      <c r="G82" s="13"/>
      <c r="H82" s="13"/>
      <c r="I82" s="23">
        <f>IF(AND(ISBLANK(G82),ISBLANK(H82)),"",IF(OR(G82&lt;'Pontszamok-Osszesites'!$J$2,H82&lt;'Pontszamok-Osszesites'!$K$2),1,VLOOKUP(ROUNDUP(G82+H82,0),'Pontszamok-Osszesites'!$A$1:$B$5,2)))</f>
      </c>
      <c r="J82" s="13"/>
      <c r="K82" s="13"/>
      <c r="L82" s="23">
        <f>IF(AND(ISBLANK(J82),ISBLANK(K82)),"",IF(OR(J82&lt;'Pontszamok-Osszesites'!$M$2,K82&lt;'Pontszamok-Osszesites'!$N$2),1,VLOOKUP(ROUNDUP(J82+K82,0),'Pontszamok-Osszesites'!$A$1:$B$5,2)))</f>
      </c>
      <c r="M82" s="23"/>
      <c r="N82" s="13"/>
      <c r="O82" s="13"/>
      <c r="P82" s="23" t="str">
        <f>IF((V82=TRUE),"-",IF(R82="Laborfelmentett",VLOOKUP(INT(U82),'Pontszamok-Osszesites'!$A$1:$B$5,2),VLOOKUP(INT(U82),'Pontszamok-Osszesites'!$D$1:$E$5,2)))</f>
        <v>-</v>
      </c>
      <c r="Q82" s="48" t="s">
        <v>257</v>
      </c>
      <c r="R82" s="48" t="s">
        <v>157</v>
      </c>
      <c r="S82" s="45"/>
      <c r="T82" s="33">
        <f>IF(AND(OR(D82&lt;'Pontszamok-Osszesites'!$G$2,E82&lt;'Pontszamok-Osszesites'!$H$2),OR(G82&lt;'Pontszamok-Osszesites'!$J$2,H82&lt;'Pontszamok-Osszesites'!$K$2),OR(J82&lt;'Pontszamok-Osszesites'!$M$2,K82&lt;'Pontszamok-Osszesites'!$N$2)),0,INT(MAX(D82+E82,G82+H82,J82+K82)+0.5))</f>
        <v>0</v>
      </c>
      <c r="U82" s="33">
        <f t="shared" si="2"/>
        <v>0</v>
      </c>
      <c r="V82" s="35" t="b">
        <f t="shared" si="3"/>
        <v>1</v>
      </c>
    </row>
    <row r="83" spans="1:22" ht="15.75">
      <c r="A83" s="41">
        <v>78</v>
      </c>
      <c r="B83" s="43"/>
      <c r="C83" s="43" t="s">
        <v>193</v>
      </c>
      <c r="D83" s="42"/>
      <c r="E83" s="13"/>
      <c r="F83" s="23">
        <f>IF(AND(ISBLANK(D83),ISBLANK(E83)),"",IF(OR(D83&lt;'Pontszamok-Osszesites'!$G$2,E83&lt;'Pontszamok-Osszesites'!$H$2),1,VLOOKUP(ROUNDUP(D83+E83,0),'Pontszamok-Osszesites'!$A$1:$B$5,2)))</f>
      </c>
      <c r="G83" s="13">
        <v>3</v>
      </c>
      <c r="H83" s="13">
        <v>8.5</v>
      </c>
      <c r="I83" s="23">
        <f>IF(AND(ISBLANK(G83),ISBLANK(H83)),"",IF(OR(G83&lt;'Pontszamok-Osszesites'!$J$2,H83&lt;'Pontszamok-Osszesites'!$K$2),1,VLOOKUP(ROUNDUP(G83+H83,0),'Pontszamok-Osszesites'!$A$1:$B$5,2)))</f>
        <v>2</v>
      </c>
      <c r="J83" s="13"/>
      <c r="K83" s="13"/>
      <c r="L83" s="23">
        <f>IF(AND(ISBLANK(J83),ISBLANK(K83)),"",IF(OR(J83&lt;'Pontszamok-Osszesites'!$M$2,K83&lt;'Pontszamok-Osszesites'!$N$2),1,VLOOKUP(ROUNDUP(J83+K83,0),'Pontszamok-Osszesites'!$A$1:$B$5,2)))</f>
      </c>
      <c r="M83" s="23"/>
      <c r="N83" s="13"/>
      <c r="O83" s="13"/>
      <c r="P83" s="23">
        <f>IF((V83=TRUE),"-",IF(R83="Laborfelmentett",VLOOKUP(INT(U83),'Pontszamok-Osszesites'!$A$1:$B$5,2),VLOOKUP(INT(U83),'Pontszamok-Osszesites'!$D$1:$E$5,2)))</f>
        <v>2</v>
      </c>
      <c r="Q83" s="48"/>
      <c r="R83" s="48" t="s">
        <v>152</v>
      </c>
      <c r="S83" s="45"/>
      <c r="T83" s="33">
        <f>IF(AND(OR(D83&lt;'Pontszamok-Osszesites'!$G$2,E83&lt;'Pontszamok-Osszesites'!$H$2),OR(G83&lt;'Pontszamok-Osszesites'!$J$2,H83&lt;'Pontszamok-Osszesites'!$K$2),OR(J83&lt;'Pontszamok-Osszesites'!$M$2,K83&lt;'Pontszamok-Osszesites'!$N$2)),0,INT(MAX(D83+E83,G83+H83,J83+K83)+0.5))</f>
        <v>12</v>
      </c>
      <c r="U83" s="33">
        <f t="shared" si="2"/>
        <v>12</v>
      </c>
      <c r="V83" s="35" t="b">
        <f t="shared" si="3"/>
        <v>0</v>
      </c>
    </row>
    <row r="84" spans="1:22" ht="15.75">
      <c r="A84" s="41">
        <v>79</v>
      </c>
      <c r="B84" s="43"/>
      <c r="C84" s="43" t="s">
        <v>194</v>
      </c>
      <c r="D84" s="42">
        <v>0</v>
      </c>
      <c r="E84" s="13">
        <v>0</v>
      </c>
      <c r="F84" s="23">
        <f>IF(AND(ISBLANK(D84),ISBLANK(E84)),"",IF(OR(D84&lt;'Pontszamok-Osszesites'!$G$2,E84&lt;'Pontszamok-Osszesites'!$H$2),1,VLOOKUP(ROUNDUP(D84+E84,0),'Pontszamok-Osszesites'!$A$1:$B$5,2)))</f>
        <v>1</v>
      </c>
      <c r="G84" s="13"/>
      <c r="H84" s="13"/>
      <c r="I84" s="23">
        <f>IF(AND(ISBLANK(G84),ISBLANK(H84)),"",IF(OR(G84&lt;'Pontszamok-Osszesites'!$J$2,H84&lt;'Pontszamok-Osszesites'!$K$2),1,VLOOKUP(ROUNDUP(G84+H84,0),'Pontszamok-Osszesites'!$A$1:$B$5,2)))</f>
      </c>
      <c r="J84" s="13">
        <v>4</v>
      </c>
      <c r="K84" s="13">
        <v>9.5</v>
      </c>
      <c r="L84" s="23">
        <f>IF(AND(ISBLANK(J84),ISBLANK(K84)),"",IF(OR(J84&lt;'Pontszamok-Osszesites'!$M$2,K84&lt;'Pontszamok-Osszesites'!$N$2),1,VLOOKUP(ROUNDUP(J84+K84,0),'Pontszamok-Osszesites'!$A$1:$B$5,2)))</f>
        <v>3</v>
      </c>
      <c r="M84" s="23"/>
      <c r="N84" s="13"/>
      <c r="O84" s="13"/>
      <c r="P84" s="23">
        <f>IF((V84=TRUE),"-",IF(R84="Laborfelmentett",VLOOKUP(INT(U84),'Pontszamok-Osszesites'!$A$1:$B$5,2),VLOOKUP(INT(U84),'Pontszamok-Osszesites'!$D$1:$E$5,2)))</f>
        <v>3</v>
      </c>
      <c r="Q84" s="48"/>
      <c r="R84" s="48" t="s">
        <v>152</v>
      </c>
      <c r="S84" s="45"/>
      <c r="T84" s="33">
        <f>IF(AND(OR(D84&lt;'Pontszamok-Osszesites'!$G$2,E84&lt;'Pontszamok-Osszesites'!$H$2),OR(G84&lt;'Pontszamok-Osszesites'!$J$2,H84&lt;'Pontszamok-Osszesites'!$K$2),OR(J84&lt;'Pontszamok-Osszesites'!$M$2,K84&lt;'Pontszamok-Osszesites'!$N$2)),0,INT(MAX(D84+E84,G84+H84,J84+K84)+0.5))</f>
        <v>14</v>
      </c>
      <c r="U84" s="33">
        <f t="shared" si="2"/>
        <v>14</v>
      </c>
      <c r="V84" s="35" t="b">
        <f t="shared" si="3"/>
        <v>0</v>
      </c>
    </row>
    <row r="85" spans="1:22" ht="15.75">
      <c r="A85" s="41">
        <v>80</v>
      </c>
      <c r="B85" s="43"/>
      <c r="C85" s="43" t="s">
        <v>23</v>
      </c>
      <c r="D85" s="42"/>
      <c r="E85" s="13"/>
      <c r="F85" s="23">
        <f>IF(AND(ISBLANK(D85),ISBLANK(E85)),"",IF(OR(D85&lt;'Pontszamok-Osszesites'!$G$2,E85&lt;'Pontszamok-Osszesites'!$H$2),1,VLOOKUP(ROUNDUP(D85+E85,0),'Pontszamok-Osszesites'!$A$1:$B$5,2)))</f>
      </c>
      <c r="G85" s="13"/>
      <c r="H85" s="13"/>
      <c r="I85" s="23">
        <f>IF(AND(ISBLANK(G85),ISBLANK(H85)),"",IF(OR(G85&lt;'Pontszamok-Osszesites'!$J$2,H85&lt;'Pontszamok-Osszesites'!$K$2),1,VLOOKUP(ROUNDUP(G85+H85,0),'Pontszamok-Osszesites'!$A$1:$B$5,2)))</f>
      </c>
      <c r="J85" s="13"/>
      <c r="K85" s="13"/>
      <c r="L85" s="23">
        <f>IF(AND(ISBLANK(J85),ISBLANK(K85)),"",IF(OR(J85&lt;'Pontszamok-Osszesites'!$M$2,K85&lt;'Pontszamok-Osszesites'!$N$2),1,VLOOKUP(ROUNDUP(J85+K85,0),'Pontszamok-Osszesites'!$A$1:$B$5,2)))</f>
      </c>
      <c r="M85" s="23"/>
      <c r="N85" s="13"/>
      <c r="O85" s="13"/>
      <c r="P85" s="23" t="str">
        <f>IF((V85=TRUE),"-",IF(R85="Laborfelmentett",VLOOKUP(INT(U85),'Pontszamok-Osszesites'!$A$1:$B$5,2),VLOOKUP(INT(U85),'Pontszamok-Osszesites'!$D$1:$E$5,2)))</f>
        <v>-</v>
      </c>
      <c r="Q85" s="48" t="s">
        <v>258</v>
      </c>
      <c r="R85" s="48" t="s">
        <v>158</v>
      </c>
      <c r="S85" s="45"/>
      <c r="T85" s="33">
        <f>IF(AND(OR(D85&lt;'Pontszamok-Osszesites'!$G$2,E85&lt;'Pontszamok-Osszesites'!$H$2),OR(G85&lt;'Pontszamok-Osszesites'!$J$2,H85&lt;'Pontszamok-Osszesites'!$K$2),OR(J85&lt;'Pontszamok-Osszesites'!$M$2,K85&lt;'Pontszamok-Osszesites'!$N$2)),0,INT(MAX(D85+E85,G85+H85,J85+K85)+0.5))</f>
        <v>0</v>
      </c>
      <c r="U85" s="33">
        <f t="shared" si="2"/>
        <v>0</v>
      </c>
      <c r="V85" s="35" t="b">
        <f t="shared" si="3"/>
        <v>1</v>
      </c>
    </row>
    <row r="86" spans="1:22" ht="15.75">
      <c r="A86" s="41">
        <v>81</v>
      </c>
      <c r="B86" s="43"/>
      <c r="C86" s="43" t="s">
        <v>195</v>
      </c>
      <c r="D86" s="42"/>
      <c r="E86" s="13"/>
      <c r="F86" s="23">
        <f>IF(AND(ISBLANK(D86),ISBLANK(E86)),"",IF(OR(D86&lt;'Pontszamok-Osszesites'!$G$2,E86&lt;'Pontszamok-Osszesites'!$H$2),1,VLOOKUP(ROUNDUP(D86+E86,0),'Pontszamok-Osszesites'!$A$1:$B$5,2)))</f>
      </c>
      <c r="G86" s="13"/>
      <c r="H86" s="13"/>
      <c r="I86" s="23">
        <f>IF(AND(ISBLANK(G86),ISBLANK(H86)),"",IF(OR(G86&lt;'Pontszamok-Osszesites'!$J$2,H86&lt;'Pontszamok-Osszesites'!$K$2),1,VLOOKUP(ROUNDUP(G86+H86,0),'Pontszamok-Osszesites'!$A$1:$B$5,2)))</f>
      </c>
      <c r="J86" s="13"/>
      <c r="K86" s="13"/>
      <c r="L86" s="23">
        <f>IF(AND(ISBLANK(J86),ISBLANK(K86)),"",IF(OR(J86&lt;'Pontszamok-Osszesites'!$M$2,K86&lt;'Pontszamok-Osszesites'!$N$2),1,VLOOKUP(ROUNDUP(J86+K86,0),'Pontszamok-Osszesites'!$A$1:$B$5,2)))</f>
      </c>
      <c r="M86" s="23"/>
      <c r="N86" s="13"/>
      <c r="O86" s="13"/>
      <c r="P86" s="23" t="str">
        <f>IF((V86=TRUE),"-",IF(R86="Laborfelmentett",VLOOKUP(INT(U86),'Pontszamok-Osszesites'!$A$1:$B$5,2),VLOOKUP(INT(U86),'Pontszamok-Osszesites'!$D$1:$E$5,2)))</f>
        <v>-</v>
      </c>
      <c r="Q86" s="48"/>
      <c r="R86" s="48" t="s">
        <v>152</v>
      </c>
      <c r="S86" s="45"/>
      <c r="T86" s="33">
        <f>IF(AND(OR(D86&lt;'Pontszamok-Osszesites'!$G$2,E86&lt;'Pontszamok-Osszesites'!$H$2),OR(G86&lt;'Pontszamok-Osszesites'!$J$2,H86&lt;'Pontszamok-Osszesites'!$K$2),OR(J86&lt;'Pontszamok-Osszesites'!$M$2,K86&lt;'Pontszamok-Osszesites'!$N$2)),0,INT(MAX(D86+E86,G86+H86,J86+K86)+0.5))</f>
        <v>0</v>
      </c>
      <c r="U86" s="33">
        <f t="shared" si="2"/>
        <v>0</v>
      </c>
      <c r="V86" s="35" t="b">
        <f t="shared" si="3"/>
        <v>1</v>
      </c>
    </row>
    <row r="87" spans="1:22" ht="15.75">
      <c r="A87" s="41">
        <v>82</v>
      </c>
      <c r="B87" s="43"/>
      <c r="C87" s="43" t="s">
        <v>67</v>
      </c>
      <c r="D87" s="42"/>
      <c r="E87" s="13"/>
      <c r="F87" s="23">
        <f>IF(AND(ISBLANK(D87),ISBLANK(E87)),"",IF(OR(D87&lt;'Pontszamok-Osszesites'!$G$2,E87&lt;'Pontszamok-Osszesites'!$H$2),1,VLOOKUP(ROUNDUP(D87+E87,0),'Pontszamok-Osszesites'!$A$1:$B$5,2)))</f>
      </c>
      <c r="G87" s="13"/>
      <c r="H87" s="13"/>
      <c r="I87" s="23">
        <f>IF(AND(ISBLANK(G87),ISBLANK(H87)),"",IF(OR(G87&lt;'Pontszamok-Osszesites'!$J$2,H87&lt;'Pontszamok-Osszesites'!$K$2),1,VLOOKUP(ROUNDUP(G87+H87,0),'Pontszamok-Osszesites'!$A$1:$B$5,2)))</f>
      </c>
      <c r="J87" s="13"/>
      <c r="K87" s="13"/>
      <c r="L87" s="23">
        <f>IF(AND(ISBLANK(J87),ISBLANK(K87)),"",IF(OR(J87&lt;'Pontszamok-Osszesites'!$M$2,K87&lt;'Pontszamok-Osszesites'!$N$2),1,VLOOKUP(ROUNDUP(J87+K87,0),'Pontszamok-Osszesites'!$A$1:$B$5,2)))</f>
      </c>
      <c r="M87" s="23"/>
      <c r="N87" s="13"/>
      <c r="O87" s="13"/>
      <c r="P87" s="23" t="str">
        <f>IF((V87=TRUE),"-",IF(R87="Laborfelmentett",VLOOKUP(INT(U87),'Pontszamok-Osszesites'!$A$1:$B$5,2),VLOOKUP(INT(U87),'Pontszamok-Osszesites'!$D$1:$E$5,2)))</f>
        <v>-</v>
      </c>
      <c r="Q87" s="48" t="s">
        <v>253</v>
      </c>
      <c r="R87" s="48" t="s">
        <v>151</v>
      </c>
      <c r="S87" s="45"/>
      <c r="T87" s="33">
        <f>IF(AND(OR(D87&lt;'Pontszamok-Osszesites'!$G$2,E87&lt;'Pontszamok-Osszesites'!$H$2),OR(G87&lt;'Pontszamok-Osszesites'!$J$2,H87&lt;'Pontszamok-Osszesites'!$K$2),OR(J87&lt;'Pontszamok-Osszesites'!$M$2,K87&lt;'Pontszamok-Osszesites'!$N$2)),0,INT(MAX(D87+E87,G87+H87,J87+K87)+0.5))</f>
        <v>0</v>
      </c>
      <c r="U87" s="33">
        <f t="shared" si="2"/>
        <v>0</v>
      </c>
      <c r="V87" s="35" t="b">
        <f t="shared" si="3"/>
        <v>1</v>
      </c>
    </row>
    <row r="88" spans="1:22" ht="15.75">
      <c r="A88" s="41">
        <v>83</v>
      </c>
      <c r="B88" s="43"/>
      <c r="C88" s="43" t="s">
        <v>68</v>
      </c>
      <c r="D88" s="42"/>
      <c r="E88" s="13"/>
      <c r="F88" s="23">
        <f>IF(AND(ISBLANK(D88),ISBLANK(E88)),"",IF(OR(D88&lt;'Pontszamok-Osszesites'!$G$2,E88&lt;'Pontszamok-Osszesites'!$H$2),1,VLOOKUP(ROUNDUP(D88+E88,0),'Pontszamok-Osszesites'!$A$1:$B$5,2)))</f>
      </c>
      <c r="G88" s="13"/>
      <c r="H88" s="13"/>
      <c r="I88" s="23">
        <f>IF(AND(ISBLANK(G88),ISBLANK(H88)),"",IF(OR(G88&lt;'Pontszamok-Osszesites'!$J$2,H88&lt;'Pontszamok-Osszesites'!$K$2),1,VLOOKUP(ROUNDUP(G88+H88,0),'Pontszamok-Osszesites'!$A$1:$B$5,2)))</f>
      </c>
      <c r="J88" s="13"/>
      <c r="K88" s="13"/>
      <c r="L88" s="23">
        <f>IF(AND(ISBLANK(J88),ISBLANK(K88)),"",IF(OR(J88&lt;'Pontszamok-Osszesites'!$M$2,K88&lt;'Pontszamok-Osszesites'!$N$2),1,VLOOKUP(ROUNDUP(J88+K88,0),'Pontszamok-Osszesites'!$A$1:$B$5,2)))</f>
      </c>
      <c r="M88" s="23"/>
      <c r="N88" s="13"/>
      <c r="O88" s="13"/>
      <c r="P88" s="23" t="str">
        <f>IF((V88=TRUE),"-",IF(R88="Laborfelmentett",VLOOKUP(INT(U88),'Pontszamok-Osszesites'!$A$1:$B$5,2),VLOOKUP(INT(U88),'Pontszamok-Osszesites'!$D$1:$E$5,2)))</f>
        <v>-</v>
      </c>
      <c r="Q88" s="48" t="s">
        <v>258</v>
      </c>
      <c r="R88" s="48" t="s">
        <v>158</v>
      </c>
      <c r="S88" s="45"/>
      <c r="T88" s="33">
        <f>IF(AND(OR(D88&lt;'Pontszamok-Osszesites'!$G$2,E88&lt;'Pontszamok-Osszesites'!$H$2),OR(G88&lt;'Pontszamok-Osszesites'!$J$2,H88&lt;'Pontszamok-Osszesites'!$K$2),OR(J88&lt;'Pontszamok-Osszesites'!$M$2,K88&lt;'Pontszamok-Osszesites'!$N$2)),0,INT(MAX(D88+E88,G88+H88,J88+K88)+0.5))</f>
        <v>0</v>
      </c>
      <c r="U88" s="33">
        <f t="shared" si="2"/>
        <v>0</v>
      </c>
      <c r="V88" s="35" t="b">
        <f t="shared" si="3"/>
        <v>1</v>
      </c>
    </row>
    <row r="89" spans="1:22" ht="15.75">
      <c r="A89" s="41">
        <v>84</v>
      </c>
      <c r="B89" s="43"/>
      <c r="C89" s="43" t="s">
        <v>17</v>
      </c>
      <c r="D89" s="42"/>
      <c r="E89" s="13"/>
      <c r="F89" s="23">
        <f>IF(AND(ISBLANK(D89),ISBLANK(E89)),"",IF(OR(D89&lt;'Pontszamok-Osszesites'!$G$2,E89&lt;'Pontszamok-Osszesites'!$H$2),1,VLOOKUP(ROUNDUP(D89+E89,0),'Pontszamok-Osszesites'!$A$1:$B$5,2)))</f>
      </c>
      <c r="G89" s="13"/>
      <c r="H89" s="13"/>
      <c r="I89" s="23">
        <f>IF(AND(ISBLANK(G89),ISBLANK(H89)),"",IF(OR(G89&lt;'Pontszamok-Osszesites'!$J$2,H89&lt;'Pontszamok-Osszesites'!$K$2),1,VLOOKUP(ROUNDUP(G89+H89,0),'Pontszamok-Osszesites'!$A$1:$B$5,2)))</f>
      </c>
      <c r="J89" s="13"/>
      <c r="K89" s="13"/>
      <c r="L89" s="23">
        <f>IF(AND(ISBLANK(J89),ISBLANK(K89)),"",IF(OR(J89&lt;'Pontszamok-Osszesites'!$M$2,K89&lt;'Pontszamok-Osszesites'!$N$2),1,VLOOKUP(ROUNDUP(J89+K89,0),'Pontszamok-Osszesites'!$A$1:$B$5,2)))</f>
      </c>
      <c r="M89" s="23"/>
      <c r="N89" s="13"/>
      <c r="O89" s="13"/>
      <c r="P89" s="23" t="str">
        <f>IF((V89=TRUE),"-",IF(R89="Laborfelmentett",VLOOKUP(INT(U89),'Pontszamok-Osszesites'!$A$1:$B$5,2),VLOOKUP(INT(U89),'Pontszamok-Osszesites'!$D$1:$E$5,2)))</f>
        <v>-</v>
      </c>
      <c r="Q89" s="48" t="s">
        <v>254</v>
      </c>
      <c r="R89" s="48" t="s">
        <v>153</v>
      </c>
      <c r="S89" s="45"/>
      <c r="T89" s="33">
        <f>IF(AND(OR(D89&lt;'Pontszamok-Osszesites'!$G$2,E89&lt;'Pontszamok-Osszesites'!$H$2),OR(G89&lt;'Pontszamok-Osszesites'!$J$2,H89&lt;'Pontszamok-Osszesites'!$K$2),OR(J89&lt;'Pontszamok-Osszesites'!$M$2,K89&lt;'Pontszamok-Osszesites'!$N$2)),0,INT(MAX(D89+E89,G89+H89,J89+K89)+0.5))</f>
        <v>0</v>
      </c>
      <c r="U89" s="33">
        <f t="shared" si="2"/>
        <v>0</v>
      </c>
      <c r="V89" s="35" t="b">
        <f t="shared" si="3"/>
        <v>1</v>
      </c>
    </row>
    <row r="90" spans="1:22" ht="15.75">
      <c r="A90" s="41">
        <v>85</v>
      </c>
      <c r="B90" s="43"/>
      <c r="C90" s="43" t="s">
        <v>196</v>
      </c>
      <c r="D90" s="42"/>
      <c r="E90" s="13"/>
      <c r="F90" s="23">
        <f>IF(AND(ISBLANK(D90),ISBLANK(E90)),"",IF(OR(D90&lt;'Pontszamok-Osszesites'!$G$2,E90&lt;'Pontszamok-Osszesites'!$H$2),1,VLOOKUP(ROUNDUP(D90+E90,0),'Pontszamok-Osszesites'!$A$1:$B$5,2)))</f>
      </c>
      <c r="G90" s="13"/>
      <c r="H90" s="13"/>
      <c r="I90" s="23">
        <f>IF(AND(ISBLANK(G90),ISBLANK(H90)),"",IF(OR(G90&lt;'Pontszamok-Osszesites'!$J$2,H90&lt;'Pontszamok-Osszesites'!$K$2),1,VLOOKUP(ROUNDUP(G90+H90,0),'Pontszamok-Osszesites'!$A$1:$B$5,2)))</f>
      </c>
      <c r="J90" s="13"/>
      <c r="K90" s="13"/>
      <c r="L90" s="23">
        <f>IF(AND(ISBLANK(J90),ISBLANK(K90)),"",IF(OR(J90&lt;'Pontszamok-Osszesites'!$M$2,K90&lt;'Pontszamok-Osszesites'!$N$2),1,VLOOKUP(ROUNDUP(J90+K90,0),'Pontszamok-Osszesites'!$A$1:$B$5,2)))</f>
      </c>
      <c r="M90" s="23"/>
      <c r="N90" s="13"/>
      <c r="O90" s="13"/>
      <c r="P90" s="23" t="str">
        <f>IF((V90=TRUE),"-",IF(R90="Laborfelmentett",VLOOKUP(INT(U90),'Pontszamok-Osszesites'!$A$1:$B$5,2),VLOOKUP(INT(U90),'Pontszamok-Osszesites'!$D$1:$E$5,2)))</f>
        <v>-</v>
      </c>
      <c r="Q90" s="48" t="s">
        <v>259</v>
      </c>
      <c r="R90" s="48" t="s">
        <v>159</v>
      </c>
      <c r="S90" s="45"/>
      <c r="T90" s="33">
        <f>IF(AND(OR(D90&lt;'Pontszamok-Osszesites'!$G$2,E90&lt;'Pontszamok-Osszesites'!$H$2),OR(G90&lt;'Pontszamok-Osszesites'!$J$2,H90&lt;'Pontszamok-Osszesites'!$K$2),OR(J90&lt;'Pontszamok-Osszesites'!$M$2,K90&lt;'Pontszamok-Osszesites'!$N$2)),0,INT(MAX(D90+E90,G90+H90,J90+K90)+0.5))</f>
        <v>0</v>
      </c>
      <c r="U90" s="33">
        <f t="shared" si="2"/>
        <v>0</v>
      </c>
      <c r="V90" s="35" t="b">
        <f t="shared" si="3"/>
        <v>1</v>
      </c>
    </row>
    <row r="91" spans="1:22" ht="15.75">
      <c r="A91" s="41">
        <v>86</v>
      </c>
      <c r="B91" s="43"/>
      <c r="C91" s="43" t="s">
        <v>69</v>
      </c>
      <c r="D91" s="42"/>
      <c r="E91" s="13"/>
      <c r="F91" s="23">
        <f>IF(AND(ISBLANK(D91),ISBLANK(E91)),"",IF(OR(D91&lt;'Pontszamok-Osszesites'!$G$2,E91&lt;'Pontszamok-Osszesites'!$H$2),1,VLOOKUP(ROUNDUP(D91+E91,0),'Pontszamok-Osszesites'!$A$1:$B$5,2)))</f>
      </c>
      <c r="G91" s="13"/>
      <c r="H91" s="13"/>
      <c r="I91" s="23">
        <f>IF(AND(ISBLANK(G91),ISBLANK(H91)),"",IF(OR(G91&lt;'Pontszamok-Osszesites'!$J$2,H91&lt;'Pontszamok-Osszesites'!$K$2),1,VLOOKUP(ROUNDUP(G91+H91,0),'Pontszamok-Osszesites'!$A$1:$B$5,2)))</f>
      </c>
      <c r="J91" s="13"/>
      <c r="K91" s="13"/>
      <c r="L91" s="23">
        <f>IF(AND(ISBLANK(J91),ISBLANK(K91)),"",IF(OR(J91&lt;'Pontszamok-Osszesites'!$M$2,K91&lt;'Pontszamok-Osszesites'!$N$2),1,VLOOKUP(ROUNDUP(J91+K91,0),'Pontszamok-Osszesites'!$A$1:$B$5,2)))</f>
      </c>
      <c r="M91" s="23"/>
      <c r="N91" s="13"/>
      <c r="O91" s="13"/>
      <c r="P91" s="23" t="str">
        <f>IF((V91=TRUE),"-",IF(R91="Laborfelmentett",VLOOKUP(INT(U91),'Pontszamok-Osszesites'!$A$1:$B$5,2),VLOOKUP(INT(U91),'Pontszamok-Osszesites'!$D$1:$E$5,2)))</f>
        <v>-</v>
      </c>
      <c r="Q91" s="48" t="s">
        <v>254</v>
      </c>
      <c r="R91" s="48" t="s">
        <v>153</v>
      </c>
      <c r="S91" s="45"/>
      <c r="T91" s="33">
        <f>IF(AND(OR(D91&lt;'Pontszamok-Osszesites'!$G$2,E91&lt;'Pontszamok-Osszesites'!$H$2),OR(G91&lt;'Pontszamok-Osszesites'!$J$2,H91&lt;'Pontszamok-Osszesites'!$K$2),OR(J91&lt;'Pontszamok-Osszesites'!$M$2,K91&lt;'Pontszamok-Osszesites'!$N$2)),0,INT(MAX(D91+E91,G91+H91,J91+K91)+0.5))</f>
        <v>0</v>
      </c>
      <c r="U91" s="33">
        <f t="shared" si="2"/>
        <v>0</v>
      </c>
      <c r="V91" s="35" t="b">
        <f t="shared" si="3"/>
        <v>1</v>
      </c>
    </row>
    <row r="92" spans="1:22" ht="15.75">
      <c r="A92" s="41">
        <v>87</v>
      </c>
      <c r="B92" s="43"/>
      <c r="C92" s="43" t="s">
        <v>197</v>
      </c>
      <c r="D92" s="42"/>
      <c r="E92" s="13"/>
      <c r="F92" s="23">
        <f>IF(AND(ISBLANK(D92),ISBLANK(E92)),"",IF(OR(D92&lt;'Pontszamok-Osszesites'!$G$2,E92&lt;'Pontszamok-Osszesites'!$H$2),1,VLOOKUP(ROUNDUP(D92+E92,0),'Pontszamok-Osszesites'!$A$1:$B$5,2)))</f>
      </c>
      <c r="G92" s="13"/>
      <c r="H92" s="13"/>
      <c r="I92" s="23">
        <f>IF(AND(ISBLANK(G92),ISBLANK(H92)),"",IF(OR(G92&lt;'Pontszamok-Osszesites'!$J$2,H92&lt;'Pontszamok-Osszesites'!$K$2),1,VLOOKUP(ROUNDUP(G92+H92,0),'Pontszamok-Osszesites'!$A$1:$B$5,2)))</f>
      </c>
      <c r="J92" s="13"/>
      <c r="K92" s="13"/>
      <c r="L92" s="23">
        <f>IF(AND(ISBLANK(J92),ISBLANK(K92)),"",IF(OR(J92&lt;'Pontszamok-Osszesites'!$M$2,K92&lt;'Pontszamok-Osszesites'!$N$2),1,VLOOKUP(ROUNDUP(J92+K92,0),'Pontszamok-Osszesites'!$A$1:$B$5,2)))</f>
      </c>
      <c r="M92" s="23"/>
      <c r="N92" s="13"/>
      <c r="O92" s="13"/>
      <c r="P92" s="23" t="str">
        <f>IF((V92=TRUE),"-",IF(R92="Laborfelmentett",VLOOKUP(INT(U92),'Pontszamok-Osszesites'!$A$1:$B$5,2),VLOOKUP(INT(U92),'Pontszamok-Osszesites'!$D$1:$E$5,2)))</f>
        <v>-</v>
      </c>
      <c r="Q92" s="48" t="s">
        <v>256</v>
      </c>
      <c r="R92" s="48" t="s">
        <v>155</v>
      </c>
      <c r="S92" s="45"/>
      <c r="T92" s="33">
        <f>IF(AND(OR(D92&lt;'Pontszamok-Osszesites'!$G$2,E92&lt;'Pontszamok-Osszesites'!$H$2),OR(G92&lt;'Pontszamok-Osszesites'!$J$2,H92&lt;'Pontszamok-Osszesites'!$K$2),OR(J92&lt;'Pontszamok-Osszesites'!$M$2,K92&lt;'Pontszamok-Osszesites'!$N$2)),0,INT(MAX(D92+E92,G92+H92,J92+K92)+0.5))</f>
        <v>0</v>
      </c>
      <c r="U92" s="33">
        <f t="shared" si="2"/>
        <v>0</v>
      </c>
      <c r="V92" s="35" t="b">
        <f t="shared" si="3"/>
        <v>1</v>
      </c>
    </row>
    <row r="93" spans="1:22" ht="15.75">
      <c r="A93" s="41">
        <v>88</v>
      </c>
      <c r="B93" s="43"/>
      <c r="C93" s="43" t="s">
        <v>70</v>
      </c>
      <c r="D93" s="42"/>
      <c r="E93" s="13"/>
      <c r="F93" s="23">
        <f>IF(AND(ISBLANK(D93),ISBLANK(E93)),"",IF(OR(D93&lt;'Pontszamok-Osszesites'!$G$2,E93&lt;'Pontszamok-Osszesites'!$H$2),1,VLOOKUP(ROUNDUP(D93+E93,0),'Pontszamok-Osszesites'!$A$1:$B$5,2)))</f>
      </c>
      <c r="G93" s="13"/>
      <c r="H93" s="13"/>
      <c r="I93" s="23">
        <f>IF(AND(ISBLANK(G93),ISBLANK(H93)),"",IF(OR(G93&lt;'Pontszamok-Osszesites'!$J$2,H93&lt;'Pontszamok-Osszesites'!$K$2),1,VLOOKUP(ROUNDUP(G93+H93,0),'Pontszamok-Osszesites'!$A$1:$B$5,2)))</f>
      </c>
      <c r="J93" s="13"/>
      <c r="K93" s="13"/>
      <c r="L93" s="23">
        <f>IF(AND(ISBLANK(J93),ISBLANK(K93)),"",IF(OR(J93&lt;'Pontszamok-Osszesites'!$M$2,K93&lt;'Pontszamok-Osszesites'!$N$2),1,VLOOKUP(ROUNDUP(J93+K93,0),'Pontszamok-Osszesites'!$A$1:$B$5,2)))</f>
      </c>
      <c r="M93" s="23"/>
      <c r="N93" s="13"/>
      <c r="O93" s="13"/>
      <c r="P93" s="23" t="str">
        <f>IF((V93=TRUE),"-",IF(R93="Laborfelmentett",VLOOKUP(INT(U93),'Pontszamok-Osszesites'!$A$1:$B$5,2),VLOOKUP(INT(U93),'Pontszamok-Osszesites'!$D$1:$E$5,2)))</f>
        <v>-</v>
      </c>
      <c r="Q93" s="48" t="s">
        <v>258</v>
      </c>
      <c r="R93" s="48" t="s">
        <v>158</v>
      </c>
      <c r="S93" s="45"/>
      <c r="T93" s="33">
        <f>IF(AND(OR(D93&lt;'Pontszamok-Osszesites'!$G$2,E93&lt;'Pontszamok-Osszesites'!$H$2),OR(G93&lt;'Pontszamok-Osszesites'!$J$2,H93&lt;'Pontszamok-Osszesites'!$K$2),OR(J93&lt;'Pontszamok-Osszesites'!$M$2,K93&lt;'Pontszamok-Osszesites'!$N$2)),0,INT(MAX(D93+E93,G93+H93,J93+K93)+0.5))</f>
        <v>0</v>
      </c>
      <c r="U93" s="33">
        <f t="shared" si="2"/>
        <v>0</v>
      </c>
      <c r="V93" s="35" t="b">
        <f t="shared" si="3"/>
        <v>1</v>
      </c>
    </row>
    <row r="94" spans="1:22" ht="15.75">
      <c r="A94" s="41">
        <v>89</v>
      </c>
      <c r="B94" s="43"/>
      <c r="C94" s="43" t="s">
        <v>14</v>
      </c>
      <c r="D94" s="42"/>
      <c r="E94" s="13"/>
      <c r="F94" s="23">
        <f>IF(AND(ISBLANK(D94),ISBLANK(E94)),"",IF(OR(D94&lt;'Pontszamok-Osszesites'!$G$2,E94&lt;'Pontszamok-Osszesites'!$H$2),1,VLOOKUP(ROUNDUP(D94+E94,0),'Pontszamok-Osszesites'!$A$1:$B$5,2)))</f>
      </c>
      <c r="G94" s="13"/>
      <c r="H94" s="13"/>
      <c r="I94" s="23">
        <f>IF(AND(ISBLANK(G94),ISBLANK(H94)),"",IF(OR(G94&lt;'Pontszamok-Osszesites'!$J$2,H94&lt;'Pontszamok-Osszesites'!$K$2),1,VLOOKUP(ROUNDUP(G94+H94,0),'Pontszamok-Osszesites'!$A$1:$B$5,2)))</f>
      </c>
      <c r="J94" s="13"/>
      <c r="K94" s="13"/>
      <c r="L94" s="23">
        <f>IF(AND(ISBLANK(J94),ISBLANK(K94)),"",IF(OR(J94&lt;'Pontszamok-Osszesites'!$M$2,K94&lt;'Pontszamok-Osszesites'!$N$2),1,VLOOKUP(ROUNDUP(J94+K94,0),'Pontszamok-Osszesites'!$A$1:$B$5,2)))</f>
      </c>
      <c r="M94" s="23"/>
      <c r="N94" s="13"/>
      <c r="O94" s="13"/>
      <c r="P94" s="23" t="str">
        <f>IF((V94=TRUE),"-",IF(R94="Laborfelmentett",VLOOKUP(INT(U94),'Pontszamok-Osszesites'!$A$1:$B$5,2),VLOOKUP(INT(U94),'Pontszamok-Osszesites'!$D$1:$E$5,2)))</f>
        <v>-</v>
      </c>
      <c r="Q94" s="48" t="s">
        <v>256</v>
      </c>
      <c r="R94" s="48" t="s">
        <v>155</v>
      </c>
      <c r="S94" s="45"/>
      <c r="T94" s="33">
        <f>IF(AND(OR(D94&lt;'Pontszamok-Osszesites'!$G$2,E94&lt;'Pontszamok-Osszesites'!$H$2),OR(G94&lt;'Pontszamok-Osszesites'!$J$2,H94&lt;'Pontszamok-Osszesites'!$K$2),OR(J94&lt;'Pontszamok-Osszesites'!$M$2,K94&lt;'Pontszamok-Osszesites'!$N$2)),0,INT(MAX(D94+E94,G94+H94,J94+K94)+0.5))</f>
        <v>0</v>
      </c>
      <c r="U94" s="33">
        <f t="shared" si="2"/>
        <v>0</v>
      </c>
      <c r="V94" s="35" t="b">
        <f t="shared" si="3"/>
        <v>1</v>
      </c>
    </row>
    <row r="95" spans="1:22" ht="15.75">
      <c r="A95" s="41">
        <v>90</v>
      </c>
      <c r="B95" s="43"/>
      <c r="C95" s="43" t="s">
        <v>15</v>
      </c>
      <c r="D95" s="42"/>
      <c r="E95" s="13"/>
      <c r="F95" s="23">
        <f>IF(AND(ISBLANK(D95),ISBLANK(E95)),"",IF(OR(D95&lt;'Pontszamok-Osszesites'!$G$2,E95&lt;'Pontszamok-Osszesites'!$H$2),1,VLOOKUP(ROUNDUP(D95+E95,0),'Pontszamok-Osszesites'!$A$1:$B$5,2)))</f>
      </c>
      <c r="G95" s="13"/>
      <c r="H95" s="13"/>
      <c r="I95" s="23">
        <f>IF(AND(ISBLANK(G95),ISBLANK(H95)),"",IF(OR(G95&lt;'Pontszamok-Osszesites'!$J$2,H95&lt;'Pontszamok-Osszesites'!$K$2),1,VLOOKUP(ROUNDUP(G95+H95,0),'Pontszamok-Osszesites'!$A$1:$B$5,2)))</f>
      </c>
      <c r="J95" s="13"/>
      <c r="K95" s="13"/>
      <c r="L95" s="23">
        <f>IF(AND(ISBLANK(J95),ISBLANK(K95)),"",IF(OR(J95&lt;'Pontszamok-Osszesites'!$M$2,K95&lt;'Pontszamok-Osszesites'!$N$2),1,VLOOKUP(ROUNDUP(J95+K95,0),'Pontszamok-Osszesites'!$A$1:$B$5,2)))</f>
      </c>
      <c r="M95" s="23"/>
      <c r="N95" s="13"/>
      <c r="O95" s="13"/>
      <c r="P95" s="23" t="str">
        <f>IF((V95=TRUE),"-",IF(R95="Laborfelmentett",VLOOKUP(INT(U95),'Pontszamok-Osszesites'!$A$1:$B$5,2),VLOOKUP(INT(U95),'Pontszamok-Osszesites'!$D$1:$E$5,2)))</f>
        <v>-</v>
      </c>
      <c r="Q95" s="48" t="s">
        <v>255</v>
      </c>
      <c r="R95" s="48" t="s">
        <v>154</v>
      </c>
      <c r="S95" s="45"/>
      <c r="T95" s="33">
        <f>IF(AND(OR(D95&lt;'Pontszamok-Osszesites'!$G$2,E95&lt;'Pontszamok-Osszesites'!$H$2),OR(G95&lt;'Pontszamok-Osszesites'!$J$2,H95&lt;'Pontszamok-Osszesites'!$K$2),OR(J95&lt;'Pontszamok-Osszesites'!$M$2,K95&lt;'Pontszamok-Osszesites'!$N$2)),0,INT(MAX(D95+E95,G95+H95,J95+K95)+0.5))</f>
        <v>0</v>
      </c>
      <c r="U95" s="33">
        <f t="shared" si="2"/>
        <v>0</v>
      </c>
      <c r="V95" s="35" t="b">
        <f t="shared" si="3"/>
        <v>1</v>
      </c>
    </row>
    <row r="96" spans="1:22" ht="15.75">
      <c r="A96" s="41">
        <v>91</v>
      </c>
      <c r="B96" s="43"/>
      <c r="C96" s="43" t="s">
        <v>198</v>
      </c>
      <c r="D96" s="42"/>
      <c r="E96" s="13"/>
      <c r="F96" s="23">
        <f>IF(AND(ISBLANK(D96),ISBLANK(E96)),"",IF(OR(D96&lt;'Pontszamok-Osszesites'!$G$2,E96&lt;'Pontszamok-Osszesites'!$H$2),1,VLOOKUP(ROUNDUP(D96+E96,0),'Pontszamok-Osszesites'!$A$1:$B$5,2)))</f>
      </c>
      <c r="G96" s="13"/>
      <c r="H96" s="13"/>
      <c r="I96" s="23">
        <f>IF(AND(ISBLANK(G96),ISBLANK(H96)),"",IF(OR(G96&lt;'Pontszamok-Osszesites'!$J$2,H96&lt;'Pontszamok-Osszesites'!$K$2),1,VLOOKUP(ROUNDUP(G96+H96,0),'Pontszamok-Osszesites'!$A$1:$B$5,2)))</f>
      </c>
      <c r="J96" s="13"/>
      <c r="K96" s="13"/>
      <c r="L96" s="23">
        <f>IF(AND(ISBLANK(J96),ISBLANK(K96)),"",IF(OR(J96&lt;'Pontszamok-Osszesites'!$M$2,K96&lt;'Pontszamok-Osszesites'!$N$2),1,VLOOKUP(ROUNDUP(J96+K96,0),'Pontszamok-Osszesites'!$A$1:$B$5,2)))</f>
      </c>
      <c r="M96" s="23"/>
      <c r="N96" s="13"/>
      <c r="O96" s="13"/>
      <c r="P96" s="23" t="str">
        <f>IF((V96=TRUE),"-",IF(R96="Laborfelmentett",VLOOKUP(INT(U96),'Pontszamok-Osszesites'!$A$1:$B$5,2),VLOOKUP(INT(U96),'Pontszamok-Osszesites'!$D$1:$E$5,2)))</f>
        <v>-</v>
      </c>
      <c r="Q96" s="48" t="s">
        <v>257</v>
      </c>
      <c r="R96" s="48" t="s">
        <v>157</v>
      </c>
      <c r="S96" s="45"/>
      <c r="T96" s="33">
        <f>IF(AND(OR(D96&lt;'Pontszamok-Osszesites'!$G$2,E96&lt;'Pontszamok-Osszesites'!$H$2),OR(G96&lt;'Pontszamok-Osszesites'!$J$2,H96&lt;'Pontszamok-Osszesites'!$K$2),OR(J96&lt;'Pontszamok-Osszesites'!$M$2,K96&lt;'Pontszamok-Osszesites'!$N$2)),0,INT(MAX(D96+E96,G96+H96,J96+K96)+0.5))</f>
        <v>0</v>
      </c>
      <c r="U96" s="33">
        <f t="shared" si="2"/>
        <v>0</v>
      </c>
      <c r="V96" s="35" t="b">
        <f t="shared" si="3"/>
        <v>1</v>
      </c>
    </row>
    <row r="97" spans="1:22" ht="15.75">
      <c r="A97" s="41">
        <v>92</v>
      </c>
      <c r="B97" s="43"/>
      <c r="C97" s="43" t="s">
        <v>71</v>
      </c>
      <c r="D97" s="42">
        <v>1</v>
      </c>
      <c r="E97" s="13">
        <v>0.5</v>
      </c>
      <c r="F97" s="23">
        <f>IF(AND(ISBLANK(D97),ISBLANK(E97)),"",IF(OR(D97&lt;'Pontszamok-Osszesites'!$G$2,E97&lt;'Pontszamok-Osszesites'!$H$2),1,VLOOKUP(ROUNDUP(D97+E97,0),'Pontszamok-Osszesites'!$A$1:$B$5,2)))</f>
        <v>1</v>
      </c>
      <c r="G97" s="13">
        <v>3.5</v>
      </c>
      <c r="H97" s="13">
        <v>8</v>
      </c>
      <c r="I97" s="23">
        <f>IF(AND(ISBLANK(G97),ISBLANK(H97)),"",IF(OR(G97&lt;'Pontszamok-Osszesites'!$J$2,H97&lt;'Pontszamok-Osszesites'!$K$2),1,VLOOKUP(ROUNDUP(G97+H97,0),'Pontszamok-Osszesites'!$A$1:$B$5,2)))</f>
        <v>2</v>
      </c>
      <c r="J97" s="13"/>
      <c r="K97" s="13"/>
      <c r="L97" s="23">
        <f>IF(AND(ISBLANK(J97),ISBLANK(K97)),"",IF(OR(J97&lt;'Pontszamok-Osszesites'!$M$2,K97&lt;'Pontszamok-Osszesites'!$N$2),1,VLOOKUP(ROUNDUP(J97+K97,0),'Pontszamok-Osszesites'!$A$1:$B$5,2)))</f>
      </c>
      <c r="M97" s="23"/>
      <c r="N97" s="13"/>
      <c r="O97" s="13"/>
      <c r="P97" s="23">
        <f>IF((V97=TRUE),"-",IF(R97="Laborfelmentett",VLOOKUP(INT(U97),'Pontszamok-Osszesites'!$A$1:$B$5,2),VLOOKUP(INT(U97),'Pontszamok-Osszesites'!$D$1:$E$5,2)))</f>
        <v>1</v>
      </c>
      <c r="Q97" s="48" t="s">
        <v>259</v>
      </c>
      <c r="R97" s="48" t="s">
        <v>159</v>
      </c>
      <c r="S97" s="45"/>
      <c r="T97" s="33">
        <f>IF(AND(OR(D97&lt;'Pontszamok-Osszesites'!$G$2,E97&lt;'Pontszamok-Osszesites'!$H$2),OR(G97&lt;'Pontszamok-Osszesites'!$J$2,H97&lt;'Pontszamok-Osszesites'!$K$2),OR(J97&lt;'Pontszamok-Osszesites'!$M$2,K97&lt;'Pontszamok-Osszesites'!$N$2)),0,INT(MAX(D97+E97,G97+H97,J97+K97)+0.5))</f>
        <v>12</v>
      </c>
      <c r="U97" s="33">
        <f t="shared" si="2"/>
        <v>0</v>
      </c>
      <c r="V97" s="35" t="b">
        <f t="shared" si="3"/>
        <v>0</v>
      </c>
    </row>
    <row r="98" spans="1:22" ht="15.75">
      <c r="A98" s="41">
        <v>93</v>
      </c>
      <c r="B98" s="43"/>
      <c r="C98" s="43" t="s">
        <v>199</v>
      </c>
      <c r="D98" s="42"/>
      <c r="E98" s="13"/>
      <c r="F98" s="23">
        <f>IF(AND(ISBLANK(D98),ISBLANK(E98)),"",IF(OR(D98&lt;'Pontszamok-Osszesites'!$G$2,E98&lt;'Pontszamok-Osszesites'!$H$2),1,VLOOKUP(ROUNDUP(D98+E98,0),'Pontszamok-Osszesites'!$A$1:$B$5,2)))</f>
      </c>
      <c r="G98" s="13"/>
      <c r="H98" s="13"/>
      <c r="I98" s="23">
        <f>IF(AND(ISBLANK(G98),ISBLANK(H98)),"",IF(OR(G98&lt;'Pontszamok-Osszesites'!$J$2,H98&lt;'Pontszamok-Osszesites'!$K$2),1,VLOOKUP(ROUNDUP(G98+H98,0),'Pontszamok-Osszesites'!$A$1:$B$5,2)))</f>
      </c>
      <c r="J98" s="13"/>
      <c r="K98" s="13"/>
      <c r="L98" s="23">
        <f>IF(AND(ISBLANK(J98),ISBLANK(K98)),"",IF(OR(J98&lt;'Pontszamok-Osszesites'!$M$2,K98&lt;'Pontszamok-Osszesites'!$N$2),1,VLOOKUP(ROUNDUP(J98+K98,0),'Pontszamok-Osszesites'!$A$1:$B$5,2)))</f>
      </c>
      <c r="M98" s="23"/>
      <c r="N98" s="13"/>
      <c r="O98" s="13"/>
      <c r="P98" s="23" t="str">
        <f>IF((V98=TRUE),"-",IF(R98="Laborfelmentett",VLOOKUP(INT(U98),'Pontszamok-Osszesites'!$A$1:$B$5,2),VLOOKUP(INT(U98),'Pontszamok-Osszesites'!$D$1:$E$5,2)))</f>
        <v>-</v>
      </c>
      <c r="Q98" s="48" t="s">
        <v>258</v>
      </c>
      <c r="R98" s="48" t="s">
        <v>160</v>
      </c>
      <c r="S98" s="45"/>
      <c r="T98" s="33">
        <f>IF(AND(OR(D98&lt;'Pontszamok-Osszesites'!$G$2,E98&lt;'Pontszamok-Osszesites'!$H$2),OR(G98&lt;'Pontszamok-Osszesites'!$J$2,H98&lt;'Pontszamok-Osszesites'!$K$2),OR(J98&lt;'Pontszamok-Osszesites'!$M$2,K98&lt;'Pontszamok-Osszesites'!$N$2)),0,INT(MAX(D98+E98,G98+H98,J98+K98)+0.5))</f>
        <v>0</v>
      </c>
      <c r="U98" s="33">
        <f t="shared" si="2"/>
        <v>0</v>
      </c>
      <c r="V98" s="35" t="b">
        <f t="shared" si="3"/>
        <v>1</v>
      </c>
    </row>
    <row r="99" spans="1:22" ht="15.75">
      <c r="A99" s="41">
        <v>94</v>
      </c>
      <c r="B99" s="43"/>
      <c r="C99" s="43" t="s">
        <v>72</v>
      </c>
      <c r="D99" s="42"/>
      <c r="E99" s="13"/>
      <c r="F99" s="23">
        <f>IF(AND(ISBLANK(D99),ISBLANK(E99)),"",IF(OR(D99&lt;'Pontszamok-Osszesites'!$G$2,E99&lt;'Pontszamok-Osszesites'!$H$2),1,VLOOKUP(ROUNDUP(D99+E99,0),'Pontszamok-Osszesites'!$A$1:$B$5,2)))</f>
      </c>
      <c r="G99" s="13"/>
      <c r="H99" s="13"/>
      <c r="I99" s="23">
        <f>IF(AND(ISBLANK(G99),ISBLANK(H99)),"",IF(OR(G99&lt;'Pontszamok-Osszesites'!$J$2,H99&lt;'Pontszamok-Osszesites'!$K$2),1,VLOOKUP(ROUNDUP(G99+H99,0),'Pontszamok-Osszesites'!$A$1:$B$5,2)))</f>
      </c>
      <c r="J99" s="13"/>
      <c r="K99" s="13"/>
      <c r="L99" s="23">
        <f>IF(AND(ISBLANK(J99),ISBLANK(K99)),"",IF(OR(J99&lt;'Pontszamok-Osszesites'!$M$2,K99&lt;'Pontszamok-Osszesites'!$N$2),1,VLOOKUP(ROUNDUP(J99+K99,0),'Pontszamok-Osszesites'!$A$1:$B$5,2)))</f>
      </c>
      <c r="M99" s="23"/>
      <c r="N99" s="13"/>
      <c r="O99" s="13"/>
      <c r="P99" s="23" t="str">
        <f>IF((V99=TRUE),"-",IF(R99="Laborfelmentett",VLOOKUP(INT(U99),'Pontszamok-Osszesites'!$A$1:$B$5,2),VLOOKUP(INT(U99),'Pontszamok-Osszesites'!$D$1:$E$5,2)))</f>
        <v>-</v>
      </c>
      <c r="Q99" s="48" t="s">
        <v>254</v>
      </c>
      <c r="R99" s="48" t="s">
        <v>153</v>
      </c>
      <c r="S99" s="45"/>
      <c r="T99" s="33">
        <f>IF(AND(OR(D99&lt;'Pontszamok-Osszesites'!$G$2,E99&lt;'Pontszamok-Osszesites'!$H$2),OR(G99&lt;'Pontszamok-Osszesites'!$J$2,H99&lt;'Pontszamok-Osszesites'!$K$2),OR(J99&lt;'Pontszamok-Osszesites'!$M$2,K99&lt;'Pontszamok-Osszesites'!$N$2)),0,INT(MAX(D99+E99,G99+H99,J99+K99)+0.5))</f>
        <v>0</v>
      </c>
      <c r="U99" s="33">
        <f t="shared" si="2"/>
        <v>0</v>
      </c>
      <c r="V99" s="35" t="b">
        <f t="shared" si="3"/>
        <v>1</v>
      </c>
    </row>
    <row r="100" spans="1:22" ht="15.75">
      <c r="A100" s="41">
        <v>95</v>
      </c>
      <c r="B100" s="43"/>
      <c r="C100" s="43" t="s">
        <v>73</v>
      </c>
      <c r="D100" s="42"/>
      <c r="E100" s="13"/>
      <c r="F100" s="23">
        <f>IF(AND(ISBLANK(D100),ISBLANK(E100)),"",IF(OR(D100&lt;'Pontszamok-Osszesites'!$G$2,E100&lt;'Pontszamok-Osszesites'!$H$2),1,VLOOKUP(ROUNDUP(D100+E100,0),'Pontszamok-Osszesites'!$A$1:$B$5,2)))</f>
      </c>
      <c r="G100" s="13"/>
      <c r="H100" s="13"/>
      <c r="I100" s="23">
        <f>IF(AND(ISBLANK(G100),ISBLANK(H100)),"",IF(OR(G100&lt;'Pontszamok-Osszesites'!$J$2,H100&lt;'Pontszamok-Osszesites'!$K$2),1,VLOOKUP(ROUNDUP(G100+H100,0),'Pontszamok-Osszesites'!$A$1:$B$5,2)))</f>
      </c>
      <c r="J100" s="13"/>
      <c r="K100" s="13"/>
      <c r="L100" s="23">
        <f>IF(AND(ISBLANK(J100),ISBLANK(K100)),"",IF(OR(J100&lt;'Pontszamok-Osszesites'!$M$2,K100&lt;'Pontszamok-Osszesites'!$N$2),1,VLOOKUP(ROUNDUP(J100+K100,0),'Pontszamok-Osszesites'!$A$1:$B$5,2)))</f>
      </c>
      <c r="M100" s="23"/>
      <c r="N100" s="13"/>
      <c r="O100" s="13"/>
      <c r="P100" s="23" t="str">
        <f>IF((V100=TRUE),"-",IF(R100="Laborfelmentett",VLOOKUP(INT(U100),'Pontszamok-Osszesites'!$A$1:$B$5,2),VLOOKUP(INT(U100),'Pontszamok-Osszesites'!$D$1:$E$5,2)))</f>
        <v>-</v>
      </c>
      <c r="Q100" s="48" t="s">
        <v>256</v>
      </c>
      <c r="R100" s="48" t="s">
        <v>155</v>
      </c>
      <c r="S100" s="45"/>
      <c r="T100" s="33">
        <f>IF(AND(OR(D100&lt;'Pontszamok-Osszesites'!$G$2,E100&lt;'Pontszamok-Osszesites'!$H$2),OR(G100&lt;'Pontszamok-Osszesites'!$J$2,H100&lt;'Pontszamok-Osszesites'!$K$2),OR(J100&lt;'Pontszamok-Osszesites'!$M$2,K100&lt;'Pontszamok-Osszesites'!$N$2)),0,INT(MAX(D100+E100,G100+H100,J100+K100)+0.5))</f>
        <v>0</v>
      </c>
      <c r="U100" s="33">
        <f t="shared" si="2"/>
        <v>0</v>
      </c>
      <c r="V100" s="35" t="b">
        <f t="shared" si="3"/>
        <v>1</v>
      </c>
    </row>
    <row r="101" spans="1:22" ht="15.75">
      <c r="A101" s="41">
        <v>96</v>
      </c>
      <c r="B101" s="43"/>
      <c r="C101" s="43" t="s">
        <v>24</v>
      </c>
      <c r="D101" s="42"/>
      <c r="E101" s="13"/>
      <c r="F101" s="23">
        <f>IF(AND(ISBLANK(D101),ISBLANK(E101)),"",IF(OR(D101&lt;'Pontszamok-Osszesites'!$G$2,E101&lt;'Pontszamok-Osszesites'!$H$2),1,VLOOKUP(ROUNDUP(D101+E101,0),'Pontszamok-Osszesites'!$A$1:$B$5,2)))</f>
      </c>
      <c r="G101" s="13"/>
      <c r="H101" s="13"/>
      <c r="I101" s="23">
        <f>IF(AND(ISBLANK(G101),ISBLANK(H101)),"",IF(OR(G101&lt;'Pontszamok-Osszesites'!$J$2,H101&lt;'Pontszamok-Osszesites'!$K$2),1,VLOOKUP(ROUNDUP(G101+H101,0),'Pontszamok-Osszesites'!$A$1:$B$5,2)))</f>
      </c>
      <c r="J101" s="13"/>
      <c r="K101" s="13"/>
      <c r="L101" s="23">
        <f>IF(AND(ISBLANK(J101),ISBLANK(K101)),"",IF(OR(J101&lt;'Pontszamok-Osszesites'!$M$2,K101&lt;'Pontszamok-Osszesites'!$N$2),1,VLOOKUP(ROUNDUP(J101+K101,0),'Pontszamok-Osszesites'!$A$1:$B$5,2)))</f>
      </c>
      <c r="M101" s="23"/>
      <c r="N101" s="13"/>
      <c r="O101" s="13"/>
      <c r="P101" s="23" t="str">
        <f>IF((V101=TRUE),"-",IF(R101="Laborfelmentett",VLOOKUP(INT(U101),'Pontszamok-Osszesites'!$A$1:$B$5,2),VLOOKUP(INT(U101),'Pontszamok-Osszesites'!$D$1:$E$5,2)))</f>
        <v>-</v>
      </c>
      <c r="Q101" s="48" t="s">
        <v>254</v>
      </c>
      <c r="R101" s="48" t="s">
        <v>153</v>
      </c>
      <c r="S101" s="45"/>
      <c r="T101" s="33">
        <f>IF(AND(OR(D101&lt;'Pontszamok-Osszesites'!$G$2,E101&lt;'Pontszamok-Osszesites'!$H$2),OR(G101&lt;'Pontszamok-Osszesites'!$J$2,H101&lt;'Pontszamok-Osszesites'!$K$2),OR(J101&lt;'Pontszamok-Osszesites'!$M$2,K101&lt;'Pontszamok-Osszesites'!$N$2)),0,INT(MAX(D101+E101,G101+H101,J101+K101)+0.5))</f>
        <v>0</v>
      </c>
      <c r="U101" s="33">
        <f t="shared" si="2"/>
        <v>0</v>
      </c>
      <c r="V101" s="35" t="b">
        <f t="shared" si="3"/>
        <v>1</v>
      </c>
    </row>
    <row r="102" spans="1:22" ht="15.75">
      <c r="A102" s="41">
        <v>97</v>
      </c>
      <c r="B102" s="43"/>
      <c r="C102" s="43" t="s">
        <v>200</v>
      </c>
      <c r="D102" s="42"/>
      <c r="E102" s="13"/>
      <c r="F102" s="23">
        <f>IF(AND(ISBLANK(D102),ISBLANK(E102)),"",IF(OR(D102&lt;'Pontszamok-Osszesites'!$G$2,E102&lt;'Pontszamok-Osszesites'!$H$2),1,VLOOKUP(ROUNDUP(D102+E102,0),'Pontszamok-Osszesites'!$A$1:$B$5,2)))</f>
      </c>
      <c r="G102" s="13"/>
      <c r="H102" s="13"/>
      <c r="I102" s="23">
        <f>IF(AND(ISBLANK(G102),ISBLANK(H102)),"",IF(OR(G102&lt;'Pontszamok-Osszesites'!$J$2,H102&lt;'Pontszamok-Osszesites'!$K$2),1,VLOOKUP(ROUNDUP(G102+H102,0),'Pontszamok-Osszesites'!$A$1:$B$5,2)))</f>
      </c>
      <c r="J102" s="13"/>
      <c r="K102" s="13"/>
      <c r="L102" s="23">
        <f>IF(AND(ISBLANK(J102),ISBLANK(K102)),"",IF(OR(J102&lt;'Pontszamok-Osszesites'!$M$2,K102&lt;'Pontszamok-Osszesites'!$N$2),1,VLOOKUP(ROUNDUP(J102+K102,0),'Pontszamok-Osszesites'!$A$1:$B$5,2)))</f>
      </c>
      <c r="M102" s="23"/>
      <c r="N102" s="13"/>
      <c r="O102" s="13"/>
      <c r="P102" s="23" t="str">
        <f>IF((V102=TRUE),"-",IF(R102="Laborfelmentett",VLOOKUP(INT(U102),'Pontszamok-Osszesites'!$A$1:$B$5,2),VLOOKUP(INT(U102),'Pontszamok-Osszesites'!$D$1:$E$5,2)))</f>
        <v>-</v>
      </c>
      <c r="Q102" s="48" t="s">
        <v>253</v>
      </c>
      <c r="R102" s="48" t="s">
        <v>151</v>
      </c>
      <c r="S102" s="45"/>
      <c r="T102" s="33">
        <f>IF(AND(OR(D102&lt;'Pontszamok-Osszesites'!$G$2,E102&lt;'Pontszamok-Osszesites'!$H$2),OR(G102&lt;'Pontszamok-Osszesites'!$J$2,H102&lt;'Pontszamok-Osszesites'!$K$2),OR(J102&lt;'Pontszamok-Osszesites'!$M$2,K102&lt;'Pontszamok-Osszesites'!$N$2)),0,INT(MAX(D102+E102,G102+H102,J102+K102)+0.5))</f>
        <v>0</v>
      </c>
      <c r="U102" s="33">
        <f t="shared" si="2"/>
        <v>0</v>
      </c>
      <c r="V102" s="35" t="b">
        <f t="shared" si="3"/>
        <v>1</v>
      </c>
    </row>
    <row r="103" spans="1:22" ht="15.75">
      <c r="A103" s="41">
        <v>98</v>
      </c>
      <c r="B103" s="43"/>
      <c r="C103" s="43" t="s">
        <v>74</v>
      </c>
      <c r="D103" s="42"/>
      <c r="E103" s="13"/>
      <c r="F103" s="23">
        <f>IF(AND(ISBLANK(D103),ISBLANK(E103)),"",IF(OR(D103&lt;'Pontszamok-Osszesites'!$G$2,E103&lt;'Pontszamok-Osszesites'!$H$2),1,VLOOKUP(ROUNDUP(D103+E103,0),'Pontszamok-Osszesites'!$A$1:$B$5,2)))</f>
      </c>
      <c r="G103" s="13"/>
      <c r="H103" s="13"/>
      <c r="I103" s="23">
        <f>IF(AND(ISBLANK(G103),ISBLANK(H103)),"",IF(OR(G103&lt;'Pontszamok-Osszesites'!$J$2,H103&lt;'Pontszamok-Osszesites'!$K$2),1,VLOOKUP(ROUNDUP(G103+H103,0),'Pontszamok-Osszesites'!$A$1:$B$5,2)))</f>
      </c>
      <c r="J103" s="13"/>
      <c r="K103" s="13"/>
      <c r="L103" s="23">
        <f>IF(AND(ISBLANK(J103),ISBLANK(K103)),"",IF(OR(J103&lt;'Pontszamok-Osszesites'!$M$2,K103&lt;'Pontszamok-Osszesites'!$N$2),1,VLOOKUP(ROUNDUP(J103+K103,0),'Pontszamok-Osszesites'!$A$1:$B$5,2)))</f>
      </c>
      <c r="M103" s="23"/>
      <c r="N103" s="13"/>
      <c r="O103" s="13"/>
      <c r="P103" s="23" t="str">
        <f>IF((V103=TRUE),"-",IF(R103="Laborfelmentett",VLOOKUP(INT(U103),'Pontszamok-Osszesites'!$A$1:$B$5,2),VLOOKUP(INT(U103),'Pontszamok-Osszesites'!$D$1:$E$5,2)))</f>
        <v>-</v>
      </c>
      <c r="Q103" s="48" t="s">
        <v>254</v>
      </c>
      <c r="R103" s="48" t="s">
        <v>145</v>
      </c>
      <c r="S103" s="45"/>
      <c r="T103" s="33">
        <f>IF(AND(OR(D103&lt;'Pontszamok-Osszesites'!$G$2,E103&lt;'Pontszamok-Osszesites'!$H$2),OR(G103&lt;'Pontszamok-Osszesites'!$J$2,H103&lt;'Pontszamok-Osszesites'!$K$2),OR(J103&lt;'Pontszamok-Osszesites'!$M$2,K103&lt;'Pontszamok-Osszesites'!$N$2)),0,INT(MAX(D103+E103,G103+H103,J103+K103)+0.5))</f>
        <v>0</v>
      </c>
      <c r="U103" s="33">
        <f t="shared" si="2"/>
        <v>0</v>
      </c>
      <c r="V103" s="35" t="b">
        <f t="shared" si="3"/>
        <v>1</v>
      </c>
    </row>
    <row r="104" spans="1:22" ht="15.75">
      <c r="A104" s="41">
        <v>99</v>
      </c>
      <c r="B104" s="43"/>
      <c r="C104" s="43" t="s">
        <v>75</v>
      </c>
      <c r="D104" s="42"/>
      <c r="E104" s="13"/>
      <c r="F104" s="23">
        <f>IF(AND(ISBLANK(D104),ISBLANK(E104)),"",IF(OR(D104&lt;'Pontszamok-Osszesites'!$G$2,E104&lt;'Pontszamok-Osszesites'!$H$2),1,VLOOKUP(ROUNDUP(D104+E104,0),'Pontszamok-Osszesites'!$A$1:$B$5,2)))</f>
      </c>
      <c r="G104" s="13"/>
      <c r="H104" s="13"/>
      <c r="I104" s="23">
        <f>IF(AND(ISBLANK(G104),ISBLANK(H104)),"",IF(OR(G104&lt;'Pontszamok-Osszesites'!$J$2,H104&lt;'Pontszamok-Osszesites'!$K$2),1,VLOOKUP(ROUNDUP(G104+H104,0),'Pontszamok-Osszesites'!$A$1:$B$5,2)))</f>
      </c>
      <c r="J104" s="13"/>
      <c r="K104" s="13"/>
      <c r="L104" s="23">
        <f>IF(AND(ISBLANK(J104),ISBLANK(K104)),"",IF(OR(J104&lt;'Pontszamok-Osszesites'!$M$2,K104&lt;'Pontszamok-Osszesites'!$N$2),1,VLOOKUP(ROUNDUP(J104+K104,0),'Pontszamok-Osszesites'!$A$1:$B$5,2)))</f>
      </c>
      <c r="M104" s="23"/>
      <c r="N104" s="13"/>
      <c r="O104" s="13"/>
      <c r="P104" s="23" t="str">
        <f>IF((V104=TRUE),"-",IF(R104="Laborfelmentett",VLOOKUP(INT(U104),'Pontszamok-Osszesites'!$A$1:$B$5,2),VLOOKUP(INT(U104),'Pontszamok-Osszesites'!$D$1:$E$5,2)))</f>
        <v>-</v>
      </c>
      <c r="Q104" s="48" t="s">
        <v>257</v>
      </c>
      <c r="R104" s="48" t="s">
        <v>156</v>
      </c>
      <c r="S104" s="45"/>
      <c r="T104" s="33">
        <f>IF(AND(OR(D104&lt;'Pontszamok-Osszesites'!$G$2,E104&lt;'Pontszamok-Osszesites'!$H$2),OR(G104&lt;'Pontszamok-Osszesites'!$J$2,H104&lt;'Pontszamok-Osszesites'!$K$2),OR(J104&lt;'Pontszamok-Osszesites'!$M$2,K104&lt;'Pontszamok-Osszesites'!$N$2)),0,INT(MAX(D104+E104,G104+H104,J104+K104)+0.5))</f>
        <v>0</v>
      </c>
      <c r="U104" s="33">
        <f t="shared" si="2"/>
        <v>0</v>
      </c>
      <c r="V104" s="35" t="b">
        <f t="shared" si="3"/>
        <v>1</v>
      </c>
    </row>
    <row r="105" spans="1:22" ht="15.75">
      <c r="A105" s="41">
        <v>100</v>
      </c>
      <c r="B105" s="43"/>
      <c r="C105" s="43" t="s">
        <v>76</v>
      </c>
      <c r="D105" s="42"/>
      <c r="E105" s="13"/>
      <c r="F105" s="23">
        <f>IF(AND(ISBLANK(D105),ISBLANK(E105)),"",IF(OR(D105&lt;'Pontszamok-Osszesites'!$G$2,E105&lt;'Pontszamok-Osszesites'!$H$2),1,VLOOKUP(ROUNDUP(D105+E105,0),'Pontszamok-Osszesites'!$A$1:$B$5,2)))</f>
      </c>
      <c r="G105" s="13"/>
      <c r="H105" s="13"/>
      <c r="I105" s="23">
        <f>IF(AND(ISBLANK(G105),ISBLANK(H105)),"",IF(OR(G105&lt;'Pontszamok-Osszesites'!$J$2,H105&lt;'Pontszamok-Osszesites'!$K$2),1,VLOOKUP(ROUNDUP(G105+H105,0),'Pontszamok-Osszesites'!$A$1:$B$5,2)))</f>
      </c>
      <c r="J105" s="13"/>
      <c r="K105" s="13"/>
      <c r="L105" s="23">
        <f>IF(AND(ISBLANK(J105),ISBLANK(K105)),"",IF(OR(J105&lt;'Pontszamok-Osszesites'!$M$2,K105&lt;'Pontszamok-Osszesites'!$N$2),1,VLOOKUP(ROUNDUP(J105+K105,0),'Pontszamok-Osszesites'!$A$1:$B$5,2)))</f>
      </c>
      <c r="M105" s="23"/>
      <c r="N105" s="13"/>
      <c r="O105" s="13"/>
      <c r="P105" s="23" t="str">
        <f>IF((V105=TRUE),"-",IF(R105="Laborfelmentett",VLOOKUP(INT(U105),'Pontszamok-Osszesites'!$A$1:$B$5,2),VLOOKUP(INT(U105),'Pontszamok-Osszesites'!$D$1:$E$5,2)))</f>
        <v>-</v>
      </c>
      <c r="Q105" s="48" t="s">
        <v>253</v>
      </c>
      <c r="R105" s="48" t="s">
        <v>151</v>
      </c>
      <c r="S105" s="45"/>
      <c r="T105" s="33">
        <f>IF(AND(OR(D105&lt;'Pontszamok-Osszesites'!$G$2,E105&lt;'Pontszamok-Osszesites'!$H$2),OR(G105&lt;'Pontszamok-Osszesites'!$J$2,H105&lt;'Pontszamok-Osszesites'!$K$2),OR(J105&lt;'Pontszamok-Osszesites'!$M$2,K105&lt;'Pontszamok-Osszesites'!$N$2)),0,INT(MAX(D105+E105,G105+H105,J105+K105)+0.5))</f>
        <v>0</v>
      </c>
      <c r="U105" s="33">
        <f t="shared" si="2"/>
        <v>0</v>
      </c>
      <c r="V105" s="35" t="b">
        <f t="shared" si="3"/>
        <v>1</v>
      </c>
    </row>
    <row r="106" spans="1:22" ht="15.75">
      <c r="A106" s="41">
        <v>101</v>
      </c>
      <c r="B106" s="43"/>
      <c r="C106" s="43" t="s">
        <v>77</v>
      </c>
      <c r="D106" s="42"/>
      <c r="E106" s="13"/>
      <c r="F106" s="23">
        <f>IF(AND(ISBLANK(D106),ISBLANK(E106)),"",IF(OR(D106&lt;'Pontszamok-Osszesites'!$G$2,E106&lt;'Pontszamok-Osszesites'!$H$2),1,VLOOKUP(ROUNDUP(D106+E106,0),'Pontszamok-Osszesites'!$A$1:$B$5,2)))</f>
      </c>
      <c r="G106" s="13"/>
      <c r="H106" s="13"/>
      <c r="I106" s="23">
        <f>IF(AND(ISBLANK(G106),ISBLANK(H106)),"",IF(OR(G106&lt;'Pontszamok-Osszesites'!$J$2,H106&lt;'Pontszamok-Osszesites'!$K$2),1,VLOOKUP(ROUNDUP(G106+H106,0),'Pontszamok-Osszesites'!$A$1:$B$5,2)))</f>
      </c>
      <c r="J106" s="13"/>
      <c r="K106" s="13"/>
      <c r="L106" s="23">
        <f>IF(AND(ISBLANK(J106),ISBLANK(K106)),"",IF(OR(J106&lt;'Pontszamok-Osszesites'!$M$2,K106&lt;'Pontszamok-Osszesites'!$N$2),1,VLOOKUP(ROUNDUP(J106+K106,0),'Pontszamok-Osszesites'!$A$1:$B$5,2)))</f>
      </c>
      <c r="M106" s="23"/>
      <c r="N106" s="13"/>
      <c r="O106" s="13"/>
      <c r="P106" s="23" t="str">
        <f>IF((V106=TRUE),"-",IF(R106="Laborfelmentett",VLOOKUP(INT(U106),'Pontszamok-Osszesites'!$A$1:$B$5,2),VLOOKUP(INT(U106),'Pontszamok-Osszesites'!$D$1:$E$5,2)))</f>
        <v>-</v>
      </c>
      <c r="Q106" s="48" t="s">
        <v>258</v>
      </c>
      <c r="R106" s="48" t="s">
        <v>160</v>
      </c>
      <c r="S106" s="45"/>
      <c r="T106" s="33">
        <f>IF(AND(OR(D106&lt;'Pontszamok-Osszesites'!$G$2,E106&lt;'Pontszamok-Osszesites'!$H$2),OR(G106&lt;'Pontszamok-Osszesites'!$J$2,H106&lt;'Pontszamok-Osszesites'!$K$2),OR(J106&lt;'Pontszamok-Osszesites'!$M$2,K106&lt;'Pontszamok-Osszesites'!$N$2)),0,INT(MAX(D106+E106,G106+H106,J106+K106)+0.5))</f>
        <v>0</v>
      </c>
      <c r="U106" s="33">
        <f t="shared" si="2"/>
        <v>0</v>
      </c>
      <c r="V106" s="35" t="b">
        <f t="shared" si="3"/>
        <v>1</v>
      </c>
    </row>
    <row r="107" spans="1:22" ht="15.75">
      <c r="A107" s="41">
        <v>102</v>
      </c>
      <c r="B107" s="43"/>
      <c r="C107" s="43" t="s">
        <v>201</v>
      </c>
      <c r="D107" s="42"/>
      <c r="E107" s="13"/>
      <c r="F107" s="23">
        <f>IF(AND(ISBLANK(D107),ISBLANK(E107)),"",IF(OR(D107&lt;'Pontszamok-Osszesites'!$G$2,E107&lt;'Pontszamok-Osszesites'!$H$2),1,VLOOKUP(ROUNDUP(D107+E107,0),'Pontszamok-Osszesites'!$A$1:$B$5,2)))</f>
      </c>
      <c r="G107" s="13"/>
      <c r="H107" s="13"/>
      <c r="I107" s="23">
        <f>IF(AND(ISBLANK(G107),ISBLANK(H107)),"",IF(OR(G107&lt;'Pontszamok-Osszesites'!$J$2,H107&lt;'Pontszamok-Osszesites'!$K$2),1,VLOOKUP(ROUNDUP(G107+H107,0),'Pontszamok-Osszesites'!$A$1:$B$5,2)))</f>
      </c>
      <c r="J107" s="13"/>
      <c r="K107" s="13"/>
      <c r="L107" s="23">
        <f>IF(AND(ISBLANK(J107),ISBLANK(K107)),"",IF(OR(J107&lt;'Pontszamok-Osszesites'!$M$2,K107&lt;'Pontszamok-Osszesites'!$N$2),1,VLOOKUP(ROUNDUP(J107+K107,0),'Pontszamok-Osszesites'!$A$1:$B$5,2)))</f>
      </c>
      <c r="M107" s="23"/>
      <c r="N107" s="13"/>
      <c r="O107" s="13"/>
      <c r="P107" s="23" t="str">
        <f>IF((V107=TRUE),"-",IF(R107="Laborfelmentett",VLOOKUP(INT(U107),'Pontszamok-Osszesites'!$A$1:$B$5,2),VLOOKUP(INT(U107),'Pontszamok-Osszesites'!$D$1:$E$5,2)))</f>
        <v>-</v>
      </c>
      <c r="Q107" s="48" t="s">
        <v>255</v>
      </c>
      <c r="R107" s="48" t="s">
        <v>154</v>
      </c>
      <c r="S107" s="45"/>
      <c r="T107" s="33">
        <f>IF(AND(OR(D107&lt;'Pontszamok-Osszesites'!$G$2,E107&lt;'Pontszamok-Osszesites'!$H$2),OR(G107&lt;'Pontszamok-Osszesites'!$J$2,H107&lt;'Pontszamok-Osszesites'!$K$2),OR(J107&lt;'Pontszamok-Osszesites'!$M$2,K107&lt;'Pontszamok-Osszesites'!$N$2)),0,INT(MAX(D107+E107,G107+H107,J107+K107)+0.5))</f>
        <v>0</v>
      </c>
      <c r="U107" s="33">
        <f t="shared" si="2"/>
        <v>0</v>
      </c>
      <c r="V107" s="35" t="b">
        <f t="shared" si="3"/>
        <v>1</v>
      </c>
    </row>
    <row r="108" spans="1:22" ht="15.75">
      <c r="A108" s="41">
        <v>103</v>
      </c>
      <c r="B108" s="43"/>
      <c r="C108" s="43" t="s">
        <v>78</v>
      </c>
      <c r="D108" s="42"/>
      <c r="E108" s="13"/>
      <c r="F108" s="23">
        <f>IF(AND(ISBLANK(D108),ISBLANK(E108)),"",IF(OR(D108&lt;'Pontszamok-Osszesites'!$G$2,E108&lt;'Pontszamok-Osszesites'!$H$2),1,VLOOKUP(ROUNDUP(D108+E108,0),'Pontszamok-Osszesites'!$A$1:$B$5,2)))</f>
      </c>
      <c r="G108" s="13"/>
      <c r="H108" s="13"/>
      <c r="I108" s="23">
        <f>IF(AND(ISBLANK(G108),ISBLANK(H108)),"",IF(OR(G108&lt;'Pontszamok-Osszesites'!$J$2,H108&lt;'Pontszamok-Osszesites'!$K$2),1,VLOOKUP(ROUNDUP(G108+H108,0),'Pontszamok-Osszesites'!$A$1:$B$5,2)))</f>
      </c>
      <c r="J108" s="13"/>
      <c r="K108" s="13"/>
      <c r="L108" s="23">
        <f>IF(AND(ISBLANK(J108),ISBLANK(K108)),"",IF(OR(J108&lt;'Pontszamok-Osszesites'!$M$2,K108&lt;'Pontszamok-Osszesites'!$N$2),1,VLOOKUP(ROUNDUP(J108+K108,0),'Pontszamok-Osszesites'!$A$1:$B$5,2)))</f>
      </c>
      <c r="M108" s="23"/>
      <c r="N108" s="13"/>
      <c r="O108" s="13"/>
      <c r="P108" s="23" t="str">
        <f>IF((V108=TRUE),"-",IF(R108="Laborfelmentett",VLOOKUP(INT(U108),'Pontszamok-Osszesites'!$A$1:$B$5,2),VLOOKUP(INT(U108),'Pontszamok-Osszesites'!$D$1:$E$5,2)))</f>
        <v>-</v>
      </c>
      <c r="Q108" s="48" t="s">
        <v>254</v>
      </c>
      <c r="R108" s="48" t="s">
        <v>153</v>
      </c>
      <c r="S108" s="45"/>
      <c r="T108" s="33">
        <f>IF(AND(OR(D108&lt;'Pontszamok-Osszesites'!$G$2,E108&lt;'Pontszamok-Osszesites'!$H$2),OR(G108&lt;'Pontszamok-Osszesites'!$J$2,H108&lt;'Pontszamok-Osszesites'!$K$2),OR(J108&lt;'Pontszamok-Osszesites'!$M$2,K108&lt;'Pontszamok-Osszesites'!$N$2)),0,INT(MAX(D108+E108,G108+H108,J108+K108)+0.5))</f>
        <v>0</v>
      </c>
      <c r="U108" s="33">
        <f t="shared" si="2"/>
        <v>0</v>
      </c>
      <c r="V108" s="35" t="b">
        <f t="shared" si="3"/>
        <v>1</v>
      </c>
    </row>
    <row r="109" spans="1:22" ht="15.75">
      <c r="A109" s="41">
        <v>104</v>
      </c>
      <c r="B109" s="43"/>
      <c r="C109" s="43" t="s">
        <v>202</v>
      </c>
      <c r="D109" s="42"/>
      <c r="E109" s="13"/>
      <c r="F109" s="23">
        <f>IF(AND(ISBLANK(D109),ISBLANK(E109)),"",IF(OR(D109&lt;'Pontszamok-Osszesites'!$G$2,E109&lt;'Pontszamok-Osszesites'!$H$2),1,VLOOKUP(ROUNDUP(D109+E109,0),'Pontszamok-Osszesites'!$A$1:$B$5,2)))</f>
      </c>
      <c r="G109" s="13"/>
      <c r="H109" s="13"/>
      <c r="I109" s="23">
        <f>IF(AND(ISBLANK(G109),ISBLANK(H109)),"",IF(OR(G109&lt;'Pontszamok-Osszesites'!$J$2,H109&lt;'Pontszamok-Osszesites'!$K$2),1,VLOOKUP(ROUNDUP(G109+H109,0),'Pontszamok-Osszesites'!$A$1:$B$5,2)))</f>
      </c>
      <c r="J109" s="13"/>
      <c r="K109" s="13"/>
      <c r="L109" s="23">
        <f>IF(AND(ISBLANK(J109),ISBLANK(K109)),"",IF(OR(J109&lt;'Pontszamok-Osszesites'!$M$2,K109&lt;'Pontszamok-Osszesites'!$N$2),1,VLOOKUP(ROUNDUP(J109+K109,0),'Pontszamok-Osszesites'!$A$1:$B$5,2)))</f>
      </c>
      <c r="M109" s="23"/>
      <c r="N109" s="13"/>
      <c r="O109" s="13"/>
      <c r="P109" s="23" t="str">
        <f>IF((V109=TRUE),"-",IF(R109="Laborfelmentett",VLOOKUP(INT(U109),'Pontszamok-Osszesites'!$A$1:$B$5,2),VLOOKUP(INT(U109),'Pontszamok-Osszesites'!$D$1:$E$5,2)))</f>
        <v>-</v>
      </c>
      <c r="Q109" s="48" t="s">
        <v>257</v>
      </c>
      <c r="R109" s="48" t="s">
        <v>156</v>
      </c>
      <c r="S109" s="45"/>
      <c r="T109" s="33">
        <f>IF(AND(OR(D109&lt;'Pontszamok-Osszesites'!$G$2,E109&lt;'Pontszamok-Osszesites'!$H$2),OR(G109&lt;'Pontszamok-Osszesites'!$J$2,H109&lt;'Pontszamok-Osszesites'!$K$2),OR(J109&lt;'Pontszamok-Osszesites'!$M$2,K109&lt;'Pontszamok-Osszesites'!$N$2)),0,INT(MAX(D109+E109,G109+H109,J109+K109)+0.5))</f>
        <v>0</v>
      </c>
      <c r="U109" s="33">
        <f t="shared" si="2"/>
        <v>0</v>
      </c>
      <c r="V109" s="35" t="b">
        <f t="shared" si="3"/>
        <v>1</v>
      </c>
    </row>
    <row r="110" spans="1:22" ht="15.75">
      <c r="A110" s="41">
        <v>105</v>
      </c>
      <c r="B110" s="43"/>
      <c r="C110" s="43" t="s">
        <v>79</v>
      </c>
      <c r="D110" s="42"/>
      <c r="E110" s="13"/>
      <c r="F110" s="23">
        <f>IF(AND(ISBLANK(D110),ISBLANK(E110)),"",IF(OR(D110&lt;'Pontszamok-Osszesites'!$G$2,E110&lt;'Pontszamok-Osszesites'!$H$2),1,VLOOKUP(ROUNDUP(D110+E110,0),'Pontszamok-Osszesites'!$A$1:$B$5,2)))</f>
      </c>
      <c r="G110" s="13"/>
      <c r="H110" s="13"/>
      <c r="I110" s="23">
        <f>IF(AND(ISBLANK(G110),ISBLANK(H110)),"",IF(OR(G110&lt;'Pontszamok-Osszesites'!$J$2,H110&lt;'Pontszamok-Osszesites'!$K$2),1,VLOOKUP(ROUNDUP(G110+H110,0),'Pontszamok-Osszesites'!$A$1:$B$5,2)))</f>
      </c>
      <c r="J110" s="13"/>
      <c r="K110" s="13"/>
      <c r="L110" s="23">
        <f>IF(AND(ISBLANK(J110),ISBLANK(K110)),"",IF(OR(J110&lt;'Pontszamok-Osszesites'!$M$2,K110&lt;'Pontszamok-Osszesites'!$N$2),1,VLOOKUP(ROUNDUP(J110+K110,0),'Pontszamok-Osszesites'!$A$1:$B$5,2)))</f>
      </c>
      <c r="M110" s="23"/>
      <c r="N110" s="13"/>
      <c r="O110" s="13"/>
      <c r="P110" s="23" t="str">
        <f>IF((V110=TRUE),"-",IF(R110="Laborfelmentett",VLOOKUP(INT(U110),'Pontszamok-Osszesites'!$A$1:$B$5,2),VLOOKUP(INT(U110),'Pontszamok-Osszesites'!$D$1:$E$5,2)))</f>
        <v>-</v>
      </c>
      <c r="Q110" s="48" t="s">
        <v>257</v>
      </c>
      <c r="R110" s="48" t="s">
        <v>157</v>
      </c>
      <c r="S110" s="45"/>
      <c r="T110" s="33">
        <f>IF(AND(OR(D110&lt;'Pontszamok-Osszesites'!$G$2,E110&lt;'Pontszamok-Osszesites'!$H$2),OR(G110&lt;'Pontszamok-Osszesites'!$J$2,H110&lt;'Pontszamok-Osszesites'!$K$2),OR(J110&lt;'Pontszamok-Osszesites'!$M$2,K110&lt;'Pontszamok-Osszesites'!$N$2)),0,INT(MAX(D110+E110,G110+H110,J110+K110)+0.5))</f>
        <v>0</v>
      </c>
      <c r="U110" s="33">
        <f t="shared" si="2"/>
        <v>0</v>
      </c>
      <c r="V110" s="35" t="b">
        <f t="shared" si="3"/>
        <v>1</v>
      </c>
    </row>
    <row r="111" spans="1:22" ht="15.75">
      <c r="A111" s="41">
        <v>106</v>
      </c>
      <c r="B111" s="43"/>
      <c r="C111" s="43" t="s">
        <v>203</v>
      </c>
      <c r="D111" s="42"/>
      <c r="E111" s="13"/>
      <c r="F111" s="23">
        <f>IF(AND(ISBLANK(D111),ISBLANK(E111)),"",IF(OR(D111&lt;'Pontszamok-Osszesites'!$G$2,E111&lt;'Pontszamok-Osszesites'!$H$2),1,VLOOKUP(ROUNDUP(D111+E111,0),'Pontszamok-Osszesites'!$A$1:$B$5,2)))</f>
      </c>
      <c r="G111" s="13"/>
      <c r="H111" s="13"/>
      <c r="I111" s="23">
        <f>IF(AND(ISBLANK(G111),ISBLANK(H111)),"",IF(OR(G111&lt;'Pontszamok-Osszesites'!$J$2,H111&lt;'Pontszamok-Osszesites'!$K$2),1,VLOOKUP(ROUNDUP(G111+H111,0),'Pontszamok-Osszesites'!$A$1:$B$5,2)))</f>
      </c>
      <c r="J111" s="13"/>
      <c r="K111" s="13"/>
      <c r="L111" s="23">
        <f>IF(AND(ISBLANK(J111),ISBLANK(K111)),"",IF(OR(J111&lt;'Pontszamok-Osszesites'!$M$2,K111&lt;'Pontszamok-Osszesites'!$N$2),1,VLOOKUP(ROUNDUP(J111+K111,0),'Pontszamok-Osszesites'!$A$1:$B$5,2)))</f>
      </c>
      <c r="M111" s="23"/>
      <c r="N111" s="13"/>
      <c r="O111" s="13"/>
      <c r="P111" s="23" t="str">
        <f>IF((V111=TRUE),"-",IF(R111="Laborfelmentett",VLOOKUP(INT(U111),'Pontszamok-Osszesites'!$A$1:$B$5,2),VLOOKUP(INT(U111),'Pontszamok-Osszesites'!$D$1:$E$5,2)))</f>
        <v>-</v>
      </c>
      <c r="Q111" s="48" t="s">
        <v>258</v>
      </c>
      <c r="R111" s="48" t="s">
        <v>160</v>
      </c>
      <c r="S111" s="45"/>
      <c r="T111" s="33">
        <f>IF(AND(OR(D111&lt;'Pontszamok-Osszesites'!$G$2,E111&lt;'Pontszamok-Osszesites'!$H$2),OR(G111&lt;'Pontszamok-Osszesites'!$J$2,H111&lt;'Pontszamok-Osszesites'!$K$2),OR(J111&lt;'Pontszamok-Osszesites'!$M$2,K111&lt;'Pontszamok-Osszesites'!$N$2)),0,INT(MAX(D111+E111,G111+H111,J111+K111)+0.5))</f>
        <v>0</v>
      </c>
      <c r="U111" s="33">
        <f t="shared" si="2"/>
        <v>0</v>
      </c>
      <c r="V111" s="35" t="b">
        <f t="shared" si="3"/>
        <v>1</v>
      </c>
    </row>
    <row r="112" spans="1:22" ht="15.75">
      <c r="A112" s="41">
        <v>107</v>
      </c>
      <c r="B112" s="43"/>
      <c r="C112" s="43" t="s">
        <v>204</v>
      </c>
      <c r="D112" s="42"/>
      <c r="E112" s="13"/>
      <c r="F112" s="23">
        <f>IF(AND(ISBLANK(D112),ISBLANK(E112)),"",IF(OR(D112&lt;'Pontszamok-Osszesites'!$G$2,E112&lt;'Pontszamok-Osszesites'!$H$2),1,VLOOKUP(ROUNDUP(D112+E112,0),'Pontszamok-Osszesites'!$A$1:$B$5,2)))</f>
      </c>
      <c r="G112" s="13"/>
      <c r="H112" s="13"/>
      <c r="I112" s="23">
        <f>IF(AND(ISBLANK(G112),ISBLANK(H112)),"",IF(OR(G112&lt;'Pontszamok-Osszesites'!$J$2,H112&lt;'Pontszamok-Osszesites'!$K$2),1,VLOOKUP(ROUNDUP(G112+H112,0),'Pontszamok-Osszesites'!$A$1:$B$5,2)))</f>
      </c>
      <c r="J112" s="13"/>
      <c r="K112" s="13"/>
      <c r="L112" s="23">
        <f>IF(AND(ISBLANK(J112),ISBLANK(K112)),"",IF(OR(J112&lt;'Pontszamok-Osszesites'!$M$2,K112&lt;'Pontszamok-Osszesites'!$N$2),1,VLOOKUP(ROUNDUP(J112+K112,0),'Pontszamok-Osszesites'!$A$1:$B$5,2)))</f>
      </c>
      <c r="M112" s="23"/>
      <c r="N112" s="13"/>
      <c r="O112" s="13"/>
      <c r="P112" s="23" t="str">
        <f>IF((V112=TRUE),"-",IF(R112="Laborfelmentett",VLOOKUP(INT(U112),'Pontszamok-Osszesites'!$A$1:$B$5,2),VLOOKUP(INT(U112),'Pontszamok-Osszesites'!$D$1:$E$5,2)))</f>
        <v>-</v>
      </c>
      <c r="Q112" s="48" t="s">
        <v>258</v>
      </c>
      <c r="R112" s="48" t="s">
        <v>160</v>
      </c>
      <c r="S112" s="45"/>
      <c r="T112" s="33">
        <f>IF(AND(OR(D112&lt;'Pontszamok-Osszesites'!$G$2,E112&lt;'Pontszamok-Osszesites'!$H$2),OR(G112&lt;'Pontszamok-Osszesites'!$J$2,H112&lt;'Pontszamok-Osszesites'!$K$2),OR(J112&lt;'Pontszamok-Osszesites'!$M$2,K112&lt;'Pontszamok-Osszesites'!$N$2)),0,INT(MAX(D112+E112,G112+H112,J112+K112)+0.5))</f>
        <v>0</v>
      </c>
      <c r="U112" s="33">
        <f t="shared" si="2"/>
        <v>0</v>
      </c>
      <c r="V112" s="35" t="b">
        <f t="shared" si="3"/>
        <v>1</v>
      </c>
    </row>
    <row r="113" spans="1:22" ht="15.75">
      <c r="A113" s="41">
        <v>108</v>
      </c>
      <c r="B113" s="43"/>
      <c r="C113" s="43" t="s">
        <v>20</v>
      </c>
      <c r="D113" s="42"/>
      <c r="E113" s="13"/>
      <c r="F113" s="23">
        <f>IF(AND(ISBLANK(D113),ISBLANK(E113)),"",IF(OR(D113&lt;'Pontszamok-Osszesites'!$G$2,E113&lt;'Pontszamok-Osszesites'!$H$2),1,VLOOKUP(ROUNDUP(D113+E113,0),'Pontszamok-Osszesites'!$A$1:$B$5,2)))</f>
      </c>
      <c r="G113" s="13"/>
      <c r="H113" s="13"/>
      <c r="I113" s="23">
        <f>IF(AND(ISBLANK(G113),ISBLANK(H113)),"",IF(OR(G113&lt;'Pontszamok-Osszesites'!$J$2,H113&lt;'Pontszamok-Osszesites'!$K$2),1,VLOOKUP(ROUNDUP(G113+H113,0),'Pontszamok-Osszesites'!$A$1:$B$5,2)))</f>
      </c>
      <c r="J113" s="13"/>
      <c r="K113" s="13"/>
      <c r="L113" s="23">
        <f>IF(AND(ISBLANK(J113),ISBLANK(K113)),"",IF(OR(J113&lt;'Pontszamok-Osszesites'!$M$2,K113&lt;'Pontszamok-Osszesites'!$N$2),1,VLOOKUP(ROUNDUP(J113+K113,0),'Pontszamok-Osszesites'!$A$1:$B$5,2)))</f>
      </c>
      <c r="M113" s="23"/>
      <c r="N113" s="13"/>
      <c r="O113" s="13"/>
      <c r="P113" s="23" t="str">
        <f>IF((V113=TRUE),"-",IF(R113="Laborfelmentett",VLOOKUP(INT(U113),'Pontszamok-Osszesites'!$A$1:$B$5,2),VLOOKUP(INT(U113),'Pontszamok-Osszesites'!$D$1:$E$5,2)))</f>
        <v>-</v>
      </c>
      <c r="Q113" s="48" t="s">
        <v>253</v>
      </c>
      <c r="R113" s="48" t="s">
        <v>151</v>
      </c>
      <c r="S113" s="45"/>
      <c r="T113" s="33">
        <f>IF(AND(OR(D113&lt;'Pontszamok-Osszesites'!$G$2,E113&lt;'Pontszamok-Osszesites'!$H$2),OR(G113&lt;'Pontszamok-Osszesites'!$J$2,H113&lt;'Pontszamok-Osszesites'!$K$2),OR(J113&lt;'Pontszamok-Osszesites'!$M$2,K113&lt;'Pontszamok-Osszesites'!$N$2)),0,INT(MAX(D113+E113,G113+H113,J113+K113)+0.5))</f>
        <v>0</v>
      </c>
      <c r="U113" s="33">
        <f t="shared" si="2"/>
        <v>0</v>
      </c>
      <c r="V113" s="35" t="b">
        <f t="shared" si="3"/>
        <v>1</v>
      </c>
    </row>
    <row r="114" spans="1:22" ht="15.75">
      <c r="A114" s="41">
        <v>109</v>
      </c>
      <c r="B114" s="43"/>
      <c r="C114" s="43" t="s">
        <v>80</v>
      </c>
      <c r="D114" s="42"/>
      <c r="E114" s="13"/>
      <c r="F114" s="23">
        <f>IF(AND(ISBLANK(D114),ISBLANK(E114)),"",IF(OR(D114&lt;'Pontszamok-Osszesites'!$G$2,E114&lt;'Pontszamok-Osszesites'!$H$2),1,VLOOKUP(ROUNDUP(D114+E114,0),'Pontszamok-Osszesites'!$A$1:$B$5,2)))</f>
      </c>
      <c r="G114" s="13"/>
      <c r="H114" s="13"/>
      <c r="I114" s="23">
        <f>IF(AND(ISBLANK(G114),ISBLANK(H114)),"",IF(OR(G114&lt;'Pontszamok-Osszesites'!$J$2,H114&lt;'Pontszamok-Osszesites'!$K$2),1,VLOOKUP(ROUNDUP(G114+H114,0),'Pontszamok-Osszesites'!$A$1:$B$5,2)))</f>
      </c>
      <c r="J114" s="13"/>
      <c r="K114" s="13"/>
      <c r="L114" s="23">
        <f>IF(AND(ISBLANK(J114),ISBLANK(K114)),"",IF(OR(J114&lt;'Pontszamok-Osszesites'!$M$2,K114&lt;'Pontszamok-Osszesites'!$N$2),1,VLOOKUP(ROUNDUP(J114+K114,0),'Pontszamok-Osszesites'!$A$1:$B$5,2)))</f>
      </c>
      <c r="M114" s="23"/>
      <c r="N114" s="13"/>
      <c r="O114" s="13"/>
      <c r="P114" s="23" t="str">
        <f>IF((V114=TRUE),"-",IF(R114="Laborfelmentett",VLOOKUP(INT(U114),'Pontszamok-Osszesites'!$A$1:$B$5,2),VLOOKUP(INT(U114),'Pontszamok-Osszesites'!$D$1:$E$5,2)))</f>
        <v>-</v>
      </c>
      <c r="Q114" s="48" t="s">
        <v>253</v>
      </c>
      <c r="R114" s="48" t="s">
        <v>151</v>
      </c>
      <c r="S114" s="45"/>
      <c r="T114" s="33">
        <f>IF(AND(OR(D114&lt;'Pontszamok-Osszesites'!$G$2,E114&lt;'Pontszamok-Osszesites'!$H$2),OR(G114&lt;'Pontszamok-Osszesites'!$J$2,H114&lt;'Pontszamok-Osszesites'!$K$2),OR(J114&lt;'Pontszamok-Osszesites'!$M$2,K114&lt;'Pontszamok-Osszesites'!$N$2)),0,INT(MAX(D114+E114,G114+H114,J114+K114)+0.5))</f>
        <v>0</v>
      </c>
      <c r="U114" s="33">
        <f t="shared" si="2"/>
        <v>0</v>
      </c>
      <c r="V114" s="35" t="b">
        <f t="shared" si="3"/>
        <v>1</v>
      </c>
    </row>
    <row r="115" spans="1:22" ht="15.75">
      <c r="A115" s="41">
        <v>110</v>
      </c>
      <c r="B115" s="43"/>
      <c r="C115" s="43" t="s">
        <v>81</v>
      </c>
      <c r="D115" s="42"/>
      <c r="E115" s="13"/>
      <c r="F115" s="23">
        <f>IF(AND(ISBLANK(D115),ISBLANK(E115)),"",IF(OR(D115&lt;'Pontszamok-Osszesites'!$G$2,E115&lt;'Pontszamok-Osszesites'!$H$2),1,VLOOKUP(ROUNDUP(D115+E115,0),'Pontszamok-Osszesites'!$A$1:$B$5,2)))</f>
      </c>
      <c r="G115" s="13"/>
      <c r="H115" s="13"/>
      <c r="I115" s="23">
        <f>IF(AND(ISBLANK(G115),ISBLANK(H115)),"",IF(OR(G115&lt;'Pontszamok-Osszesites'!$J$2,H115&lt;'Pontszamok-Osszesites'!$K$2),1,VLOOKUP(ROUNDUP(G115+H115,0),'Pontszamok-Osszesites'!$A$1:$B$5,2)))</f>
      </c>
      <c r="J115" s="13"/>
      <c r="K115" s="13"/>
      <c r="L115" s="23">
        <f>IF(AND(ISBLANK(J115),ISBLANK(K115)),"",IF(OR(J115&lt;'Pontszamok-Osszesites'!$M$2,K115&lt;'Pontszamok-Osszesites'!$N$2),1,VLOOKUP(ROUNDUP(J115+K115,0),'Pontszamok-Osszesites'!$A$1:$B$5,2)))</f>
      </c>
      <c r="M115" s="23"/>
      <c r="N115" s="13"/>
      <c r="O115" s="13"/>
      <c r="P115" s="23" t="str">
        <f>IF((V115=TRUE),"-",IF(R115="Laborfelmentett",VLOOKUP(INT(U115),'Pontszamok-Osszesites'!$A$1:$B$5,2),VLOOKUP(INT(U115),'Pontszamok-Osszesites'!$D$1:$E$5,2)))</f>
        <v>-</v>
      </c>
      <c r="Q115" s="48" t="s">
        <v>257</v>
      </c>
      <c r="R115" s="48" t="s">
        <v>157</v>
      </c>
      <c r="S115" s="45"/>
      <c r="T115" s="33">
        <f>IF(AND(OR(D115&lt;'Pontszamok-Osszesites'!$G$2,E115&lt;'Pontszamok-Osszesites'!$H$2),OR(G115&lt;'Pontszamok-Osszesites'!$J$2,H115&lt;'Pontszamok-Osszesites'!$K$2),OR(J115&lt;'Pontszamok-Osszesites'!$M$2,K115&lt;'Pontszamok-Osszesites'!$N$2)),0,INT(MAX(D115+E115,G115+H115,J115+K115)+0.5))</f>
        <v>0</v>
      </c>
      <c r="U115" s="33">
        <f t="shared" si="2"/>
        <v>0</v>
      </c>
      <c r="V115" s="35" t="b">
        <f t="shared" si="3"/>
        <v>1</v>
      </c>
    </row>
    <row r="116" spans="1:22" ht="15.75">
      <c r="A116" s="41">
        <v>111</v>
      </c>
      <c r="B116" s="43"/>
      <c r="C116" s="43" t="s">
        <v>205</v>
      </c>
      <c r="D116" s="42"/>
      <c r="E116" s="13"/>
      <c r="F116" s="23">
        <f>IF(AND(ISBLANK(D116),ISBLANK(E116)),"",IF(OR(D116&lt;'Pontszamok-Osszesites'!$G$2,E116&lt;'Pontszamok-Osszesites'!$H$2),1,VLOOKUP(ROUNDUP(D116+E116,0),'Pontszamok-Osszesites'!$A$1:$B$5,2)))</f>
      </c>
      <c r="G116" s="13"/>
      <c r="H116" s="13"/>
      <c r="I116" s="23">
        <f>IF(AND(ISBLANK(G116),ISBLANK(H116)),"",IF(OR(G116&lt;'Pontszamok-Osszesites'!$J$2,H116&lt;'Pontszamok-Osszesites'!$K$2),1,VLOOKUP(ROUNDUP(G116+H116,0),'Pontszamok-Osszesites'!$A$1:$B$5,2)))</f>
      </c>
      <c r="J116" s="13"/>
      <c r="K116" s="13"/>
      <c r="L116" s="23">
        <f>IF(AND(ISBLANK(J116),ISBLANK(K116)),"",IF(OR(J116&lt;'Pontszamok-Osszesites'!$M$2,K116&lt;'Pontszamok-Osszesites'!$N$2),1,VLOOKUP(ROUNDUP(J116+K116,0),'Pontszamok-Osszesites'!$A$1:$B$5,2)))</f>
      </c>
      <c r="M116" s="23"/>
      <c r="N116" s="13"/>
      <c r="O116" s="13"/>
      <c r="P116" s="23" t="str">
        <f>IF((V116=TRUE),"-",IF(R116="Laborfelmentett",VLOOKUP(INT(U116),'Pontszamok-Osszesites'!$A$1:$B$5,2),VLOOKUP(INT(U116),'Pontszamok-Osszesites'!$D$1:$E$5,2)))</f>
        <v>-</v>
      </c>
      <c r="Q116" s="48" t="s">
        <v>258</v>
      </c>
      <c r="R116" s="48" t="s">
        <v>160</v>
      </c>
      <c r="S116" s="45"/>
      <c r="T116" s="33">
        <f>IF(AND(OR(D116&lt;'Pontszamok-Osszesites'!$G$2,E116&lt;'Pontszamok-Osszesites'!$H$2),OR(G116&lt;'Pontszamok-Osszesites'!$J$2,H116&lt;'Pontszamok-Osszesites'!$K$2),OR(J116&lt;'Pontszamok-Osszesites'!$M$2,K116&lt;'Pontszamok-Osszesites'!$N$2)),0,INT(MAX(D116+E116,G116+H116,J116+K116)+0.5))</f>
        <v>0</v>
      </c>
      <c r="U116" s="33">
        <f t="shared" si="2"/>
        <v>0</v>
      </c>
      <c r="V116" s="35" t="b">
        <f t="shared" si="3"/>
        <v>1</v>
      </c>
    </row>
    <row r="117" spans="1:22" ht="15.75">
      <c r="A117" s="41">
        <v>112</v>
      </c>
      <c r="B117" s="43"/>
      <c r="C117" s="43" t="s">
        <v>82</v>
      </c>
      <c r="D117" s="42"/>
      <c r="E117" s="13"/>
      <c r="F117" s="23">
        <f>IF(AND(ISBLANK(D117),ISBLANK(E117)),"",IF(OR(D117&lt;'Pontszamok-Osszesites'!$G$2,E117&lt;'Pontszamok-Osszesites'!$H$2),1,VLOOKUP(ROUNDUP(D117+E117,0),'Pontszamok-Osszesites'!$A$1:$B$5,2)))</f>
      </c>
      <c r="G117" s="13"/>
      <c r="H117" s="13"/>
      <c r="I117" s="23">
        <f>IF(AND(ISBLANK(G117),ISBLANK(H117)),"",IF(OR(G117&lt;'Pontszamok-Osszesites'!$J$2,H117&lt;'Pontszamok-Osszesites'!$K$2),1,VLOOKUP(ROUNDUP(G117+H117,0),'Pontszamok-Osszesites'!$A$1:$B$5,2)))</f>
      </c>
      <c r="J117" s="13"/>
      <c r="K117" s="13"/>
      <c r="L117" s="23">
        <f>IF(AND(ISBLANK(J117),ISBLANK(K117)),"",IF(OR(J117&lt;'Pontszamok-Osszesites'!$M$2,K117&lt;'Pontszamok-Osszesites'!$N$2),1,VLOOKUP(ROUNDUP(J117+K117,0),'Pontszamok-Osszesites'!$A$1:$B$5,2)))</f>
      </c>
      <c r="M117" s="23"/>
      <c r="N117" s="13"/>
      <c r="O117" s="13"/>
      <c r="P117" s="23" t="str">
        <f>IF((V117=TRUE),"-",IF(R117="Laborfelmentett",VLOOKUP(INT(U117),'Pontszamok-Osszesites'!$A$1:$B$5,2),VLOOKUP(INT(U117),'Pontszamok-Osszesites'!$D$1:$E$5,2)))</f>
        <v>-</v>
      </c>
      <c r="Q117" s="48" t="s">
        <v>253</v>
      </c>
      <c r="R117" s="48" t="s">
        <v>151</v>
      </c>
      <c r="S117" s="45"/>
      <c r="T117" s="33">
        <f>IF(AND(OR(D117&lt;'Pontszamok-Osszesites'!$G$2,E117&lt;'Pontszamok-Osszesites'!$H$2),OR(G117&lt;'Pontszamok-Osszesites'!$J$2,H117&lt;'Pontszamok-Osszesites'!$K$2),OR(J117&lt;'Pontszamok-Osszesites'!$M$2,K117&lt;'Pontszamok-Osszesites'!$N$2)),0,INT(MAX(D117+E117,G117+H117,J117+K117)+0.5))</f>
        <v>0</v>
      </c>
      <c r="U117" s="33">
        <f t="shared" si="2"/>
        <v>0</v>
      </c>
      <c r="V117" s="35" t="b">
        <f t="shared" si="3"/>
        <v>1</v>
      </c>
    </row>
    <row r="118" spans="1:22" ht="15.75">
      <c r="A118" s="41">
        <v>113</v>
      </c>
      <c r="B118" s="43"/>
      <c r="C118" s="43" t="s">
        <v>206</v>
      </c>
      <c r="D118" s="42"/>
      <c r="E118" s="13"/>
      <c r="F118" s="23">
        <f>IF(AND(ISBLANK(D118),ISBLANK(E118)),"",IF(OR(D118&lt;'Pontszamok-Osszesites'!$G$2,E118&lt;'Pontszamok-Osszesites'!$H$2),1,VLOOKUP(ROUNDUP(D118+E118,0),'Pontszamok-Osszesites'!$A$1:$B$5,2)))</f>
      </c>
      <c r="G118" s="13"/>
      <c r="H118" s="13"/>
      <c r="I118" s="23">
        <f>IF(AND(ISBLANK(G118),ISBLANK(H118)),"",IF(OR(G118&lt;'Pontszamok-Osszesites'!$J$2,H118&lt;'Pontszamok-Osszesites'!$K$2),1,VLOOKUP(ROUNDUP(G118+H118,0),'Pontszamok-Osszesites'!$A$1:$B$5,2)))</f>
      </c>
      <c r="J118" s="13"/>
      <c r="K118" s="13"/>
      <c r="L118" s="23">
        <f>IF(AND(ISBLANK(J118),ISBLANK(K118)),"",IF(OR(J118&lt;'Pontszamok-Osszesites'!$M$2,K118&lt;'Pontszamok-Osszesites'!$N$2),1,VLOOKUP(ROUNDUP(J118+K118,0),'Pontszamok-Osszesites'!$A$1:$B$5,2)))</f>
      </c>
      <c r="M118" s="23"/>
      <c r="N118" s="13"/>
      <c r="O118" s="13"/>
      <c r="P118" s="23" t="str">
        <f>IF((V118=TRUE),"-",IF(R118="Laborfelmentett",VLOOKUP(INT(U118),'Pontszamok-Osszesites'!$A$1:$B$5,2),VLOOKUP(INT(U118),'Pontszamok-Osszesites'!$D$1:$E$5,2)))</f>
        <v>-</v>
      </c>
      <c r="Q118" s="48" t="s">
        <v>257</v>
      </c>
      <c r="R118" s="48" t="s">
        <v>156</v>
      </c>
      <c r="S118" s="45"/>
      <c r="T118" s="33">
        <f>IF(AND(OR(D118&lt;'Pontszamok-Osszesites'!$G$2,E118&lt;'Pontszamok-Osszesites'!$H$2),OR(G118&lt;'Pontszamok-Osszesites'!$J$2,H118&lt;'Pontszamok-Osszesites'!$K$2),OR(J118&lt;'Pontszamok-Osszesites'!$M$2,K118&lt;'Pontszamok-Osszesites'!$N$2)),0,INT(MAX(D118+E118,G118+H118,J118+K118)+0.5))</f>
        <v>0</v>
      </c>
      <c r="U118" s="33">
        <f t="shared" si="2"/>
        <v>0</v>
      </c>
      <c r="V118" s="35" t="b">
        <f t="shared" si="3"/>
        <v>1</v>
      </c>
    </row>
    <row r="119" spans="1:22" ht="15.75">
      <c r="A119" s="41">
        <v>114</v>
      </c>
      <c r="B119" s="43"/>
      <c r="C119" s="43" t="s">
        <v>83</v>
      </c>
      <c r="D119" s="42"/>
      <c r="E119" s="13"/>
      <c r="F119" s="23">
        <f>IF(AND(ISBLANK(D119),ISBLANK(E119)),"",IF(OR(D119&lt;'Pontszamok-Osszesites'!$G$2,E119&lt;'Pontszamok-Osszesites'!$H$2),1,VLOOKUP(ROUNDUP(D119+E119,0),'Pontszamok-Osszesites'!$A$1:$B$5,2)))</f>
      </c>
      <c r="G119" s="13"/>
      <c r="H119" s="13"/>
      <c r="I119" s="23">
        <f>IF(AND(ISBLANK(G119),ISBLANK(H119)),"",IF(OR(G119&lt;'Pontszamok-Osszesites'!$J$2,H119&lt;'Pontszamok-Osszesites'!$K$2),1,VLOOKUP(ROUNDUP(G119+H119,0),'Pontszamok-Osszesites'!$A$1:$B$5,2)))</f>
      </c>
      <c r="J119" s="13"/>
      <c r="K119" s="13"/>
      <c r="L119" s="23">
        <f>IF(AND(ISBLANK(J119),ISBLANK(K119)),"",IF(OR(J119&lt;'Pontszamok-Osszesites'!$M$2,K119&lt;'Pontszamok-Osszesites'!$N$2),1,VLOOKUP(ROUNDUP(J119+K119,0),'Pontszamok-Osszesites'!$A$1:$B$5,2)))</f>
      </c>
      <c r="M119" s="23"/>
      <c r="N119" s="13"/>
      <c r="O119" s="13"/>
      <c r="P119" s="23" t="str">
        <f>IF((V119=TRUE),"-",IF(R119="Laborfelmentett",VLOOKUP(INT(U119),'Pontszamok-Osszesites'!$A$1:$B$5,2),VLOOKUP(INT(U119),'Pontszamok-Osszesites'!$D$1:$E$5,2)))</f>
        <v>-</v>
      </c>
      <c r="Q119" s="48" t="s">
        <v>253</v>
      </c>
      <c r="R119" s="48" t="s">
        <v>151</v>
      </c>
      <c r="S119" s="45"/>
      <c r="T119" s="33">
        <f>IF(AND(OR(D119&lt;'Pontszamok-Osszesites'!$G$2,E119&lt;'Pontszamok-Osszesites'!$H$2),OR(G119&lt;'Pontszamok-Osszesites'!$J$2,H119&lt;'Pontszamok-Osszesites'!$K$2),OR(J119&lt;'Pontszamok-Osszesites'!$M$2,K119&lt;'Pontszamok-Osszesites'!$N$2)),0,INT(MAX(D119+E119,G119+H119,J119+K119)+0.5))</f>
        <v>0</v>
      </c>
      <c r="U119" s="33">
        <f t="shared" si="2"/>
        <v>0</v>
      </c>
      <c r="V119" s="35" t="b">
        <f t="shared" si="3"/>
        <v>1</v>
      </c>
    </row>
    <row r="120" spans="1:22" ht="15.75">
      <c r="A120" s="41">
        <v>115</v>
      </c>
      <c r="B120" s="43"/>
      <c r="C120" s="43" t="s">
        <v>84</v>
      </c>
      <c r="D120" s="42"/>
      <c r="E120" s="13"/>
      <c r="F120" s="23">
        <f>IF(AND(ISBLANK(D120),ISBLANK(E120)),"",IF(OR(D120&lt;'Pontszamok-Osszesites'!$G$2,E120&lt;'Pontszamok-Osszesites'!$H$2),1,VLOOKUP(ROUNDUP(D120+E120,0),'Pontszamok-Osszesites'!$A$1:$B$5,2)))</f>
      </c>
      <c r="G120" s="13"/>
      <c r="H120" s="13"/>
      <c r="I120" s="23">
        <f>IF(AND(ISBLANK(G120),ISBLANK(H120)),"",IF(OR(G120&lt;'Pontszamok-Osszesites'!$J$2,H120&lt;'Pontszamok-Osszesites'!$K$2),1,VLOOKUP(ROUNDUP(G120+H120,0),'Pontszamok-Osszesites'!$A$1:$B$5,2)))</f>
      </c>
      <c r="J120" s="13"/>
      <c r="K120" s="13"/>
      <c r="L120" s="23">
        <f>IF(AND(ISBLANK(J120),ISBLANK(K120)),"",IF(OR(J120&lt;'Pontszamok-Osszesites'!$M$2,K120&lt;'Pontszamok-Osszesites'!$N$2),1,VLOOKUP(ROUNDUP(J120+K120,0),'Pontszamok-Osszesites'!$A$1:$B$5,2)))</f>
      </c>
      <c r="M120" s="23"/>
      <c r="N120" s="13"/>
      <c r="O120" s="13"/>
      <c r="P120" s="23" t="str">
        <f>IF((V120=TRUE),"-",IF(R120="Laborfelmentett",VLOOKUP(INT(U120),'Pontszamok-Osszesites'!$A$1:$B$5,2),VLOOKUP(INT(U120),'Pontszamok-Osszesites'!$D$1:$E$5,2)))</f>
        <v>-</v>
      </c>
      <c r="Q120" s="48" t="s">
        <v>253</v>
      </c>
      <c r="R120" s="48" t="s">
        <v>151</v>
      </c>
      <c r="S120" s="45"/>
      <c r="T120" s="33">
        <f>IF(AND(OR(D120&lt;'Pontszamok-Osszesites'!$G$2,E120&lt;'Pontszamok-Osszesites'!$H$2),OR(G120&lt;'Pontszamok-Osszesites'!$J$2,H120&lt;'Pontszamok-Osszesites'!$K$2),OR(J120&lt;'Pontszamok-Osszesites'!$M$2,K120&lt;'Pontszamok-Osszesites'!$N$2)),0,INT(MAX(D120+E120,G120+H120,J120+K120)+0.5))</f>
        <v>0</v>
      </c>
      <c r="U120" s="33">
        <f t="shared" si="2"/>
        <v>0</v>
      </c>
      <c r="V120" s="35" t="b">
        <f t="shared" si="3"/>
        <v>1</v>
      </c>
    </row>
    <row r="121" spans="1:22" ht="15.75">
      <c r="A121" s="41">
        <v>116</v>
      </c>
      <c r="B121" s="43"/>
      <c r="C121" s="43" t="s">
        <v>207</v>
      </c>
      <c r="D121" s="42"/>
      <c r="E121" s="13"/>
      <c r="F121" s="23">
        <f>IF(AND(ISBLANK(D121),ISBLANK(E121)),"",IF(OR(D121&lt;'Pontszamok-Osszesites'!$G$2,E121&lt;'Pontszamok-Osszesites'!$H$2),1,VLOOKUP(ROUNDUP(D121+E121,0),'Pontszamok-Osszesites'!$A$1:$B$5,2)))</f>
      </c>
      <c r="G121" s="13">
        <v>3.5</v>
      </c>
      <c r="H121" s="13">
        <v>10</v>
      </c>
      <c r="I121" s="23">
        <f>IF(AND(ISBLANK(G121),ISBLANK(H121)),"",IF(OR(G121&lt;'Pontszamok-Osszesites'!$J$2,H121&lt;'Pontszamok-Osszesites'!$K$2),1,VLOOKUP(ROUNDUP(G121+H121,0),'Pontszamok-Osszesites'!$A$1:$B$5,2)))</f>
        <v>3</v>
      </c>
      <c r="J121" s="13"/>
      <c r="K121" s="13"/>
      <c r="L121" s="23">
        <f>IF(AND(ISBLANK(J121),ISBLANK(K121)),"",IF(OR(J121&lt;'Pontszamok-Osszesites'!$M$2,K121&lt;'Pontszamok-Osszesites'!$N$2),1,VLOOKUP(ROUNDUP(J121+K121,0),'Pontszamok-Osszesites'!$A$1:$B$5,2)))</f>
      </c>
      <c r="M121" s="23" t="s">
        <v>290</v>
      </c>
      <c r="N121" s="13">
        <v>0</v>
      </c>
      <c r="O121" s="13">
        <v>21</v>
      </c>
      <c r="P121" s="23">
        <f>IF((V121=TRUE),"-",IF(R121="Laborfelmentett",VLOOKUP(INT(U121),'Pontszamok-Osszesites'!$A$1:$B$5,2),VLOOKUP(INT(U121),'Pontszamok-Osszesites'!$D$1:$E$5,2)))</f>
        <v>4</v>
      </c>
      <c r="Q121" s="48" t="s">
        <v>259</v>
      </c>
      <c r="R121" s="48" t="s">
        <v>161</v>
      </c>
      <c r="S121" s="45"/>
      <c r="T121" s="33">
        <f>IF(AND(OR(D121&lt;'Pontszamok-Osszesites'!$G$2,E121&lt;'Pontszamok-Osszesites'!$H$2),OR(G121&lt;'Pontszamok-Osszesites'!$J$2,H121&lt;'Pontszamok-Osszesites'!$K$2),OR(J121&lt;'Pontszamok-Osszesites'!$M$2,K121&lt;'Pontszamok-Osszesites'!$N$2)),0,INT(MAX(D121+E121,G121+H121,J121+K121)+0.5))</f>
        <v>14</v>
      </c>
      <c r="U121" s="33">
        <f t="shared" si="2"/>
        <v>35</v>
      </c>
      <c r="V121" s="35" t="b">
        <f t="shared" si="3"/>
        <v>0</v>
      </c>
    </row>
    <row r="122" spans="1:22" ht="15.75">
      <c r="A122" s="41">
        <v>117</v>
      </c>
      <c r="B122" s="43"/>
      <c r="C122" s="43" t="s">
        <v>208</v>
      </c>
      <c r="D122" s="42"/>
      <c r="E122" s="13"/>
      <c r="F122" s="23">
        <f>IF(AND(ISBLANK(D122),ISBLANK(E122)),"",IF(OR(D122&lt;'Pontszamok-Osszesites'!$G$2,E122&lt;'Pontszamok-Osszesites'!$H$2),1,VLOOKUP(ROUNDUP(D122+E122,0),'Pontszamok-Osszesites'!$A$1:$B$5,2)))</f>
      </c>
      <c r="G122" s="13"/>
      <c r="H122" s="13"/>
      <c r="I122" s="23">
        <f>IF(AND(ISBLANK(G122),ISBLANK(H122)),"",IF(OR(G122&lt;'Pontszamok-Osszesites'!$J$2,H122&lt;'Pontszamok-Osszesites'!$K$2),1,VLOOKUP(ROUNDUP(G122+H122,0),'Pontszamok-Osszesites'!$A$1:$B$5,2)))</f>
      </c>
      <c r="J122" s="13"/>
      <c r="K122" s="13"/>
      <c r="L122" s="23">
        <f>IF(AND(ISBLANK(J122),ISBLANK(K122)),"",IF(OR(J122&lt;'Pontszamok-Osszesites'!$M$2,K122&lt;'Pontszamok-Osszesites'!$N$2),1,VLOOKUP(ROUNDUP(J122+K122,0),'Pontszamok-Osszesites'!$A$1:$B$5,2)))</f>
      </c>
      <c r="M122" s="23"/>
      <c r="N122" s="13"/>
      <c r="O122" s="13"/>
      <c r="P122" s="23" t="str">
        <f>IF((V122=TRUE),"-",IF(R122="Laborfelmentett",VLOOKUP(INT(U122),'Pontszamok-Osszesites'!$A$1:$B$5,2),VLOOKUP(INT(U122),'Pontszamok-Osszesites'!$D$1:$E$5,2)))</f>
        <v>-</v>
      </c>
      <c r="Q122" s="48" t="s">
        <v>256</v>
      </c>
      <c r="R122" s="48" t="s">
        <v>155</v>
      </c>
      <c r="S122" s="45"/>
      <c r="T122" s="33">
        <f>IF(AND(OR(D122&lt;'Pontszamok-Osszesites'!$G$2,E122&lt;'Pontszamok-Osszesites'!$H$2),OR(G122&lt;'Pontszamok-Osszesites'!$J$2,H122&lt;'Pontszamok-Osszesites'!$K$2),OR(J122&lt;'Pontszamok-Osszesites'!$M$2,K122&lt;'Pontszamok-Osszesites'!$N$2)),0,INT(MAX(D122+E122,G122+H122,J122+K122)+0.5))</f>
        <v>0</v>
      </c>
      <c r="U122" s="33">
        <f t="shared" si="2"/>
        <v>0</v>
      </c>
      <c r="V122" s="35" t="b">
        <f t="shared" si="3"/>
        <v>1</v>
      </c>
    </row>
    <row r="123" spans="1:22" ht="15.75">
      <c r="A123" s="41">
        <v>118</v>
      </c>
      <c r="B123" s="43"/>
      <c r="C123" s="43" t="s">
        <v>209</v>
      </c>
      <c r="D123" s="42"/>
      <c r="E123" s="13"/>
      <c r="F123" s="23">
        <f>IF(AND(ISBLANK(D123),ISBLANK(E123)),"",IF(OR(D123&lt;'Pontszamok-Osszesites'!$G$2,E123&lt;'Pontszamok-Osszesites'!$H$2),1,VLOOKUP(ROUNDUP(D123+E123,0),'Pontszamok-Osszesites'!$A$1:$B$5,2)))</f>
      </c>
      <c r="G123" s="13">
        <v>5.5</v>
      </c>
      <c r="H123" s="13">
        <v>12</v>
      </c>
      <c r="I123" s="23">
        <f>IF(AND(ISBLANK(G123),ISBLANK(H123)),"",IF(OR(G123&lt;'Pontszamok-Osszesites'!$J$2,H123&lt;'Pontszamok-Osszesites'!$K$2),1,VLOOKUP(ROUNDUP(G123+H123,0),'Pontszamok-Osszesites'!$A$1:$B$5,2)))</f>
        <v>4</v>
      </c>
      <c r="J123" s="13"/>
      <c r="K123" s="13"/>
      <c r="L123" s="23">
        <f>IF(AND(ISBLANK(J123),ISBLANK(K123)),"",IF(OR(J123&lt;'Pontszamok-Osszesites'!$M$2,K123&lt;'Pontszamok-Osszesites'!$N$2),1,VLOOKUP(ROUNDUP(J123+K123,0),'Pontszamok-Osszesites'!$A$1:$B$5,2)))</f>
      </c>
      <c r="M123" s="23"/>
      <c r="N123" s="13"/>
      <c r="O123" s="13"/>
      <c r="P123" s="23">
        <f>IF((V123=TRUE),"-",IF(R123="Laborfelmentett",VLOOKUP(INT(U123),'Pontszamok-Osszesites'!$A$1:$B$5,2),VLOOKUP(INT(U123),'Pontszamok-Osszesites'!$D$1:$E$5,2)))</f>
        <v>4</v>
      </c>
      <c r="Q123" s="48"/>
      <c r="R123" s="48" t="s">
        <v>152</v>
      </c>
      <c r="S123" s="45"/>
      <c r="T123" s="33">
        <f>IF(AND(OR(D123&lt;'Pontszamok-Osszesites'!$G$2,E123&lt;'Pontszamok-Osszesites'!$H$2),OR(G123&lt;'Pontszamok-Osszesites'!$J$2,H123&lt;'Pontszamok-Osszesites'!$K$2),OR(J123&lt;'Pontszamok-Osszesites'!$M$2,K123&lt;'Pontszamok-Osszesites'!$N$2)),0,INT(MAX(D123+E123,G123+H123,J123+K123)+0.5))</f>
        <v>18</v>
      </c>
      <c r="U123" s="33">
        <f t="shared" si="2"/>
        <v>18</v>
      </c>
      <c r="V123" s="35" t="b">
        <f t="shared" si="3"/>
        <v>0</v>
      </c>
    </row>
    <row r="124" spans="1:22" ht="15.75">
      <c r="A124" s="41">
        <v>119</v>
      </c>
      <c r="B124" s="43"/>
      <c r="C124" s="43" t="s">
        <v>85</v>
      </c>
      <c r="D124" s="42"/>
      <c r="E124" s="13"/>
      <c r="F124" s="23">
        <f>IF(AND(ISBLANK(D124),ISBLANK(E124)),"",IF(OR(D124&lt;'Pontszamok-Osszesites'!$G$2,E124&lt;'Pontszamok-Osszesites'!$H$2),1,VLOOKUP(ROUNDUP(D124+E124,0),'Pontszamok-Osszesites'!$A$1:$B$5,2)))</f>
      </c>
      <c r="G124" s="13"/>
      <c r="H124" s="13"/>
      <c r="I124" s="23">
        <f>IF(AND(ISBLANK(G124),ISBLANK(H124)),"",IF(OR(G124&lt;'Pontszamok-Osszesites'!$J$2,H124&lt;'Pontszamok-Osszesites'!$K$2),1,VLOOKUP(ROUNDUP(G124+H124,0),'Pontszamok-Osszesites'!$A$1:$B$5,2)))</f>
      </c>
      <c r="J124" s="13"/>
      <c r="K124" s="13"/>
      <c r="L124" s="23">
        <f>IF(AND(ISBLANK(J124),ISBLANK(K124)),"",IF(OR(J124&lt;'Pontszamok-Osszesites'!$M$2,K124&lt;'Pontszamok-Osszesites'!$N$2),1,VLOOKUP(ROUNDUP(J124+K124,0),'Pontszamok-Osszesites'!$A$1:$B$5,2)))</f>
      </c>
      <c r="M124" s="23"/>
      <c r="N124" s="13"/>
      <c r="O124" s="13"/>
      <c r="P124" s="23" t="str">
        <f>IF((V124=TRUE),"-",IF(R124="Laborfelmentett",VLOOKUP(INT(U124),'Pontszamok-Osszesites'!$A$1:$B$5,2),VLOOKUP(INT(U124),'Pontszamok-Osszesites'!$D$1:$E$5,2)))</f>
        <v>-</v>
      </c>
      <c r="Q124" s="48" t="s">
        <v>258</v>
      </c>
      <c r="R124" s="48" t="s">
        <v>158</v>
      </c>
      <c r="S124" s="45"/>
      <c r="T124" s="33">
        <f>IF(AND(OR(D124&lt;'Pontszamok-Osszesites'!$G$2,E124&lt;'Pontszamok-Osszesites'!$H$2),OR(G124&lt;'Pontszamok-Osszesites'!$J$2,H124&lt;'Pontszamok-Osszesites'!$K$2),OR(J124&lt;'Pontszamok-Osszesites'!$M$2,K124&lt;'Pontszamok-Osszesites'!$N$2)),0,INT(MAX(D124+E124,G124+H124,J124+K124)+0.5))</f>
        <v>0</v>
      </c>
      <c r="U124" s="33">
        <f t="shared" si="2"/>
        <v>0</v>
      </c>
      <c r="V124" s="35" t="b">
        <f t="shared" si="3"/>
        <v>1</v>
      </c>
    </row>
    <row r="125" spans="1:22" ht="15.75">
      <c r="A125" s="41">
        <v>120</v>
      </c>
      <c r="B125" s="43"/>
      <c r="C125" s="43" t="s">
        <v>210</v>
      </c>
      <c r="D125" s="42"/>
      <c r="E125" s="13"/>
      <c r="F125" s="23">
        <f>IF(AND(ISBLANK(D125),ISBLANK(E125)),"",IF(OR(D125&lt;'Pontszamok-Osszesites'!$G$2,E125&lt;'Pontszamok-Osszesites'!$H$2),1,VLOOKUP(ROUNDUP(D125+E125,0),'Pontszamok-Osszesites'!$A$1:$B$5,2)))</f>
      </c>
      <c r="G125" s="13"/>
      <c r="H125" s="13"/>
      <c r="I125" s="23">
        <f>IF(AND(ISBLANK(G125),ISBLANK(H125)),"",IF(OR(G125&lt;'Pontszamok-Osszesites'!$J$2,H125&lt;'Pontszamok-Osszesites'!$K$2),1,VLOOKUP(ROUNDUP(G125+H125,0),'Pontszamok-Osszesites'!$A$1:$B$5,2)))</f>
      </c>
      <c r="J125" s="13"/>
      <c r="K125" s="13"/>
      <c r="L125" s="23">
        <f>IF(AND(ISBLANK(J125),ISBLANK(K125)),"",IF(OR(J125&lt;'Pontszamok-Osszesites'!$M$2,K125&lt;'Pontszamok-Osszesites'!$N$2),1,VLOOKUP(ROUNDUP(J125+K125,0),'Pontszamok-Osszesites'!$A$1:$B$5,2)))</f>
      </c>
      <c r="M125" s="23"/>
      <c r="N125" s="13"/>
      <c r="O125" s="13"/>
      <c r="P125" s="23" t="str">
        <f>IF((V125=TRUE),"-",IF(R125="Laborfelmentett",VLOOKUP(INT(U125),'Pontszamok-Osszesites'!$A$1:$B$5,2),VLOOKUP(INT(U125),'Pontszamok-Osszesites'!$D$1:$E$5,2)))</f>
        <v>-</v>
      </c>
      <c r="Q125" s="48" t="s">
        <v>258</v>
      </c>
      <c r="R125" s="48" t="s">
        <v>158</v>
      </c>
      <c r="S125" s="45"/>
      <c r="T125" s="33">
        <f>IF(AND(OR(D125&lt;'Pontszamok-Osszesites'!$G$2,E125&lt;'Pontszamok-Osszesites'!$H$2),OR(G125&lt;'Pontszamok-Osszesites'!$J$2,H125&lt;'Pontszamok-Osszesites'!$K$2),OR(J125&lt;'Pontszamok-Osszesites'!$M$2,K125&lt;'Pontszamok-Osszesites'!$N$2)),0,INT(MAX(D125+E125,G125+H125,J125+K125)+0.5))</f>
        <v>0</v>
      </c>
      <c r="U125" s="33">
        <f t="shared" si="2"/>
        <v>0</v>
      </c>
      <c r="V125" s="35" t="b">
        <f t="shared" si="3"/>
        <v>1</v>
      </c>
    </row>
    <row r="126" spans="1:22" ht="15.75">
      <c r="A126" s="41">
        <v>121</v>
      </c>
      <c r="B126" s="43"/>
      <c r="C126" s="43" t="s">
        <v>86</v>
      </c>
      <c r="D126" s="42"/>
      <c r="E126" s="13"/>
      <c r="F126" s="23">
        <f>IF(AND(ISBLANK(D126),ISBLANK(E126)),"",IF(OR(D126&lt;'Pontszamok-Osszesites'!$G$2,E126&lt;'Pontszamok-Osszesites'!$H$2),1,VLOOKUP(ROUNDUP(D126+E126,0),'Pontszamok-Osszesites'!$A$1:$B$5,2)))</f>
      </c>
      <c r="G126" s="13"/>
      <c r="H126" s="13"/>
      <c r="I126" s="23">
        <f>IF(AND(ISBLANK(G126),ISBLANK(H126)),"",IF(OR(G126&lt;'Pontszamok-Osszesites'!$J$2,H126&lt;'Pontszamok-Osszesites'!$K$2),1,VLOOKUP(ROUNDUP(G126+H126,0),'Pontszamok-Osszesites'!$A$1:$B$5,2)))</f>
      </c>
      <c r="J126" s="13"/>
      <c r="K126" s="13"/>
      <c r="L126" s="23">
        <f>IF(AND(ISBLANK(J126),ISBLANK(K126)),"",IF(OR(J126&lt;'Pontszamok-Osszesites'!$M$2,K126&lt;'Pontszamok-Osszesites'!$N$2),1,VLOOKUP(ROUNDUP(J126+K126,0),'Pontszamok-Osszesites'!$A$1:$B$5,2)))</f>
      </c>
      <c r="M126" s="23"/>
      <c r="N126" s="13"/>
      <c r="O126" s="13"/>
      <c r="P126" s="23" t="str">
        <f>IF((V126=TRUE),"-",IF(R126="Laborfelmentett",VLOOKUP(INT(U126),'Pontszamok-Osszesites'!$A$1:$B$5,2),VLOOKUP(INT(U126),'Pontszamok-Osszesites'!$D$1:$E$5,2)))</f>
        <v>-</v>
      </c>
      <c r="Q126" s="48" t="s">
        <v>254</v>
      </c>
      <c r="R126" s="48" t="s">
        <v>153</v>
      </c>
      <c r="S126" s="45"/>
      <c r="T126" s="33">
        <f>IF(AND(OR(D126&lt;'Pontszamok-Osszesites'!$G$2,E126&lt;'Pontszamok-Osszesites'!$H$2),OR(G126&lt;'Pontszamok-Osszesites'!$J$2,H126&lt;'Pontszamok-Osszesites'!$K$2),OR(J126&lt;'Pontszamok-Osszesites'!$M$2,K126&lt;'Pontszamok-Osszesites'!$N$2)),0,INT(MAX(D126+E126,G126+H126,J126+K126)+0.5))</f>
        <v>0</v>
      </c>
      <c r="U126" s="33">
        <f t="shared" si="2"/>
        <v>0</v>
      </c>
      <c r="V126" s="35" t="b">
        <f t="shared" si="3"/>
        <v>1</v>
      </c>
    </row>
    <row r="127" spans="1:22" ht="15.75">
      <c r="A127" s="41">
        <v>122</v>
      </c>
      <c r="B127" s="43"/>
      <c r="C127" s="43" t="s">
        <v>18</v>
      </c>
      <c r="D127" s="42"/>
      <c r="E127" s="13"/>
      <c r="F127" s="23">
        <f>IF(AND(ISBLANK(D127),ISBLANK(E127)),"",IF(OR(D127&lt;'Pontszamok-Osszesites'!$G$2,E127&lt;'Pontszamok-Osszesites'!$H$2),1,VLOOKUP(ROUNDUP(D127+E127,0),'Pontszamok-Osszesites'!$A$1:$B$5,2)))</f>
      </c>
      <c r="G127" s="13"/>
      <c r="H127" s="13"/>
      <c r="I127" s="23">
        <f>IF(AND(ISBLANK(G127),ISBLANK(H127)),"",IF(OR(G127&lt;'Pontszamok-Osszesites'!$J$2,H127&lt;'Pontszamok-Osszesites'!$K$2),1,VLOOKUP(ROUNDUP(G127+H127,0),'Pontszamok-Osszesites'!$A$1:$B$5,2)))</f>
      </c>
      <c r="J127" s="13"/>
      <c r="K127" s="13"/>
      <c r="L127" s="23">
        <f>IF(AND(ISBLANK(J127),ISBLANK(K127)),"",IF(OR(J127&lt;'Pontszamok-Osszesites'!$M$2,K127&lt;'Pontszamok-Osszesites'!$N$2),1,VLOOKUP(ROUNDUP(J127+K127,0),'Pontszamok-Osszesites'!$A$1:$B$5,2)))</f>
      </c>
      <c r="M127" s="23"/>
      <c r="N127" s="13"/>
      <c r="O127" s="13"/>
      <c r="P127" s="23" t="str">
        <f>IF((V127=TRUE),"-",IF(R127="Laborfelmentett",VLOOKUP(INT(U127),'Pontszamok-Osszesites'!$A$1:$B$5,2),VLOOKUP(INT(U127),'Pontszamok-Osszesites'!$D$1:$E$5,2)))</f>
        <v>-</v>
      </c>
      <c r="Q127" s="48" t="s">
        <v>254</v>
      </c>
      <c r="R127" s="48" t="s">
        <v>145</v>
      </c>
      <c r="S127" s="45"/>
      <c r="T127" s="33">
        <f>IF(AND(OR(D127&lt;'Pontszamok-Osszesites'!$G$2,E127&lt;'Pontszamok-Osszesites'!$H$2),OR(G127&lt;'Pontszamok-Osszesites'!$J$2,H127&lt;'Pontszamok-Osszesites'!$K$2),OR(J127&lt;'Pontszamok-Osszesites'!$M$2,K127&lt;'Pontszamok-Osszesites'!$N$2)),0,INT(MAX(D127+E127,G127+H127,J127+K127)+0.5))</f>
        <v>0</v>
      </c>
      <c r="U127" s="33">
        <f t="shared" si="2"/>
        <v>0</v>
      </c>
      <c r="V127" s="35" t="b">
        <f t="shared" si="3"/>
        <v>1</v>
      </c>
    </row>
    <row r="128" spans="1:22" ht="15.75">
      <c r="A128" s="41">
        <v>123</v>
      </c>
      <c r="B128" s="43"/>
      <c r="C128" s="43" t="s">
        <v>87</v>
      </c>
      <c r="D128" s="42"/>
      <c r="E128" s="13"/>
      <c r="F128" s="23">
        <f>IF(AND(ISBLANK(D128),ISBLANK(E128)),"",IF(OR(D128&lt;'Pontszamok-Osszesites'!$G$2,E128&lt;'Pontszamok-Osszesites'!$H$2),1,VLOOKUP(ROUNDUP(D128+E128,0),'Pontszamok-Osszesites'!$A$1:$B$5,2)))</f>
      </c>
      <c r="G128" s="13"/>
      <c r="H128" s="13"/>
      <c r="I128" s="23">
        <f>IF(AND(ISBLANK(G128),ISBLANK(H128)),"",IF(OR(G128&lt;'Pontszamok-Osszesites'!$J$2,H128&lt;'Pontszamok-Osszesites'!$K$2),1,VLOOKUP(ROUNDUP(G128+H128,0),'Pontszamok-Osszesites'!$A$1:$B$5,2)))</f>
      </c>
      <c r="J128" s="13"/>
      <c r="K128" s="13"/>
      <c r="L128" s="23">
        <f>IF(AND(ISBLANK(J128),ISBLANK(K128)),"",IF(OR(J128&lt;'Pontszamok-Osszesites'!$M$2,K128&lt;'Pontszamok-Osszesites'!$N$2),1,VLOOKUP(ROUNDUP(J128+K128,0),'Pontszamok-Osszesites'!$A$1:$B$5,2)))</f>
      </c>
      <c r="M128" s="23"/>
      <c r="N128" s="13"/>
      <c r="O128" s="13"/>
      <c r="P128" s="23" t="str">
        <f>IF((V128=TRUE),"-",IF(R128="Laborfelmentett",VLOOKUP(INT(U128),'Pontszamok-Osszesites'!$A$1:$B$5,2),VLOOKUP(INT(U128),'Pontszamok-Osszesites'!$D$1:$E$5,2)))</f>
        <v>-</v>
      </c>
      <c r="Q128" s="48" t="s">
        <v>254</v>
      </c>
      <c r="R128" s="48" t="s">
        <v>153</v>
      </c>
      <c r="S128" s="45"/>
      <c r="T128" s="33">
        <f>IF(AND(OR(D128&lt;'Pontszamok-Osszesites'!$G$2,E128&lt;'Pontszamok-Osszesites'!$H$2),OR(G128&lt;'Pontszamok-Osszesites'!$J$2,H128&lt;'Pontszamok-Osszesites'!$K$2),OR(J128&lt;'Pontszamok-Osszesites'!$M$2,K128&lt;'Pontszamok-Osszesites'!$N$2)),0,INT(MAX(D128+E128,G128+H128,J128+K128)+0.5))</f>
        <v>0</v>
      </c>
      <c r="U128" s="33">
        <f t="shared" si="2"/>
        <v>0</v>
      </c>
      <c r="V128" s="35" t="b">
        <f t="shared" si="3"/>
        <v>1</v>
      </c>
    </row>
    <row r="129" spans="1:22" ht="15.75">
      <c r="A129" s="41">
        <v>124</v>
      </c>
      <c r="B129" s="43"/>
      <c r="C129" s="43" t="s">
        <v>88</v>
      </c>
      <c r="D129" s="42"/>
      <c r="E129" s="13"/>
      <c r="F129" s="23">
        <f>IF(AND(ISBLANK(D129),ISBLANK(E129)),"",IF(OR(D129&lt;'Pontszamok-Osszesites'!$G$2,E129&lt;'Pontszamok-Osszesites'!$H$2),1,VLOOKUP(ROUNDUP(D129+E129,0),'Pontszamok-Osszesites'!$A$1:$B$5,2)))</f>
      </c>
      <c r="G129" s="13"/>
      <c r="H129" s="13"/>
      <c r="I129" s="23">
        <f>IF(AND(ISBLANK(G129),ISBLANK(H129)),"",IF(OR(G129&lt;'Pontszamok-Osszesites'!$J$2,H129&lt;'Pontszamok-Osszesites'!$K$2),1,VLOOKUP(ROUNDUP(G129+H129,0),'Pontszamok-Osszesites'!$A$1:$B$5,2)))</f>
      </c>
      <c r="J129" s="13"/>
      <c r="K129" s="13"/>
      <c r="L129" s="23">
        <f>IF(AND(ISBLANK(J129),ISBLANK(K129)),"",IF(OR(J129&lt;'Pontszamok-Osszesites'!$M$2,K129&lt;'Pontszamok-Osszesites'!$N$2),1,VLOOKUP(ROUNDUP(J129+K129,0),'Pontszamok-Osszesites'!$A$1:$B$5,2)))</f>
      </c>
      <c r="M129" s="23"/>
      <c r="N129" s="13"/>
      <c r="O129" s="13"/>
      <c r="P129" s="23" t="str">
        <f>IF((V129=TRUE),"-",IF(R129="Laborfelmentett",VLOOKUP(INT(U129),'Pontszamok-Osszesites'!$A$1:$B$5,2),VLOOKUP(INT(U129),'Pontszamok-Osszesites'!$D$1:$E$5,2)))</f>
        <v>-</v>
      </c>
      <c r="Q129" s="48" t="s">
        <v>256</v>
      </c>
      <c r="R129" s="48" t="s">
        <v>155</v>
      </c>
      <c r="S129" s="45"/>
      <c r="T129" s="33">
        <f>IF(AND(OR(D129&lt;'Pontszamok-Osszesites'!$G$2,E129&lt;'Pontszamok-Osszesites'!$H$2),OR(G129&lt;'Pontszamok-Osszesites'!$J$2,H129&lt;'Pontszamok-Osszesites'!$K$2),OR(J129&lt;'Pontszamok-Osszesites'!$M$2,K129&lt;'Pontszamok-Osszesites'!$N$2)),0,INT(MAX(D129+E129,G129+H129,J129+K129)+0.5))</f>
        <v>0</v>
      </c>
      <c r="U129" s="33">
        <f t="shared" si="2"/>
        <v>0</v>
      </c>
      <c r="V129" s="35" t="b">
        <f t="shared" si="3"/>
        <v>1</v>
      </c>
    </row>
    <row r="130" spans="1:22" ht="15.75">
      <c r="A130" s="41">
        <v>125</v>
      </c>
      <c r="B130" s="43"/>
      <c r="C130" s="43" t="s">
        <v>25</v>
      </c>
      <c r="D130" s="42"/>
      <c r="E130" s="13"/>
      <c r="F130" s="23">
        <f>IF(AND(ISBLANK(D130),ISBLANK(E130)),"",IF(OR(D130&lt;'Pontszamok-Osszesites'!$G$2,E130&lt;'Pontszamok-Osszesites'!$H$2),1,VLOOKUP(ROUNDUP(D130+E130,0),'Pontszamok-Osszesites'!$A$1:$B$5,2)))</f>
      </c>
      <c r="G130" s="13"/>
      <c r="H130" s="13"/>
      <c r="I130" s="23">
        <f>IF(AND(ISBLANK(G130),ISBLANK(H130)),"",IF(OR(G130&lt;'Pontszamok-Osszesites'!$J$2,H130&lt;'Pontszamok-Osszesites'!$K$2),1,VLOOKUP(ROUNDUP(G130+H130,0),'Pontszamok-Osszesites'!$A$1:$B$5,2)))</f>
      </c>
      <c r="J130" s="13"/>
      <c r="K130" s="13"/>
      <c r="L130" s="23">
        <f>IF(AND(ISBLANK(J130),ISBLANK(K130)),"",IF(OR(J130&lt;'Pontszamok-Osszesites'!$M$2,K130&lt;'Pontszamok-Osszesites'!$N$2),1,VLOOKUP(ROUNDUP(J130+K130,0),'Pontszamok-Osszesites'!$A$1:$B$5,2)))</f>
      </c>
      <c r="M130" s="23"/>
      <c r="N130" s="13"/>
      <c r="O130" s="13"/>
      <c r="P130" s="23" t="str">
        <f>IF((V130=TRUE),"-",IF(R130="Laborfelmentett",VLOOKUP(INT(U130),'Pontszamok-Osszesites'!$A$1:$B$5,2),VLOOKUP(INT(U130),'Pontszamok-Osszesites'!$D$1:$E$5,2)))</f>
        <v>-</v>
      </c>
      <c r="Q130" s="48" t="s">
        <v>254</v>
      </c>
      <c r="R130" s="48" t="s">
        <v>145</v>
      </c>
      <c r="S130" s="45"/>
      <c r="T130" s="33">
        <f>IF(AND(OR(D130&lt;'Pontszamok-Osszesites'!$G$2,E130&lt;'Pontszamok-Osszesites'!$H$2),OR(G130&lt;'Pontszamok-Osszesites'!$J$2,H130&lt;'Pontszamok-Osszesites'!$K$2),OR(J130&lt;'Pontszamok-Osszesites'!$M$2,K130&lt;'Pontszamok-Osszesites'!$N$2)),0,INT(MAX(D130+E130,G130+H130,J130+K130)+0.5))</f>
        <v>0</v>
      </c>
      <c r="U130" s="33">
        <f t="shared" si="2"/>
        <v>0</v>
      </c>
      <c r="V130" s="35" t="b">
        <f t="shared" si="3"/>
        <v>1</v>
      </c>
    </row>
    <row r="131" spans="1:22" ht="15.75">
      <c r="A131" s="41">
        <v>126</v>
      </c>
      <c r="B131" s="43"/>
      <c r="C131" s="43" t="s">
        <v>89</v>
      </c>
      <c r="D131" s="42"/>
      <c r="E131" s="13"/>
      <c r="F131" s="23">
        <f>IF(AND(ISBLANK(D131),ISBLANK(E131)),"",IF(OR(D131&lt;'Pontszamok-Osszesites'!$G$2,E131&lt;'Pontszamok-Osszesites'!$H$2),1,VLOOKUP(ROUNDUP(D131+E131,0),'Pontszamok-Osszesites'!$A$1:$B$5,2)))</f>
      </c>
      <c r="G131" s="13"/>
      <c r="H131" s="13"/>
      <c r="I131" s="23">
        <f>IF(AND(ISBLANK(G131),ISBLANK(H131)),"",IF(OR(G131&lt;'Pontszamok-Osszesites'!$J$2,H131&lt;'Pontszamok-Osszesites'!$K$2),1,VLOOKUP(ROUNDUP(G131+H131,0),'Pontszamok-Osszesites'!$A$1:$B$5,2)))</f>
      </c>
      <c r="J131" s="13"/>
      <c r="K131" s="13"/>
      <c r="L131" s="23">
        <f>IF(AND(ISBLANK(J131),ISBLANK(K131)),"",IF(OR(J131&lt;'Pontszamok-Osszesites'!$M$2,K131&lt;'Pontszamok-Osszesites'!$N$2),1,VLOOKUP(ROUNDUP(J131+K131,0),'Pontszamok-Osszesites'!$A$1:$B$5,2)))</f>
      </c>
      <c r="M131" s="23"/>
      <c r="N131" s="13"/>
      <c r="O131" s="13"/>
      <c r="P131" s="23" t="str">
        <f>IF((V131=TRUE),"-",IF(R131="Laborfelmentett",VLOOKUP(INT(U131),'Pontszamok-Osszesites'!$A$1:$B$5,2),VLOOKUP(INT(U131),'Pontszamok-Osszesites'!$D$1:$E$5,2)))</f>
        <v>-</v>
      </c>
      <c r="Q131" s="48" t="s">
        <v>253</v>
      </c>
      <c r="R131" s="48" t="s">
        <v>151</v>
      </c>
      <c r="S131" s="45"/>
      <c r="T131" s="33">
        <f>IF(AND(OR(D131&lt;'Pontszamok-Osszesites'!$G$2,E131&lt;'Pontszamok-Osszesites'!$H$2),OR(G131&lt;'Pontszamok-Osszesites'!$J$2,H131&lt;'Pontszamok-Osszesites'!$K$2),OR(J131&lt;'Pontszamok-Osszesites'!$M$2,K131&lt;'Pontszamok-Osszesites'!$N$2)),0,INT(MAX(D131+E131,G131+H131,J131+K131)+0.5))</f>
        <v>0</v>
      </c>
      <c r="U131" s="33">
        <f t="shared" si="2"/>
        <v>0</v>
      </c>
      <c r="V131" s="35" t="b">
        <f t="shared" si="3"/>
        <v>1</v>
      </c>
    </row>
    <row r="132" spans="1:22" ht="15.75">
      <c r="A132" s="41">
        <v>127</v>
      </c>
      <c r="B132" s="43"/>
      <c r="C132" s="43" t="s">
        <v>90</v>
      </c>
      <c r="D132" s="42"/>
      <c r="E132" s="13"/>
      <c r="F132" s="23">
        <f>IF(AND(ISBLANK(D132),ISBLANK(E132)),"",IF(OR(D132&lt;'Pontszamok-Osszesites'!$G$2,E132&lt;'Pontszamok-Osszesites'!$H$2),1,VLOOKUP(ROUNDUP(D132+E132,0),'Pontszamok-Osszesites'!$A$1:$B$5,2)))</f>
      </c>
      <c r="G132" s="13"/>
      <c r="H132" s="13"/>
      <c r="I132" s="23">
        <f>IF(AND(ISBLANK(G132),ISBLANK(H132)),"",IF(OR(G132&lt;'Pontszamok-Osszesites'!$J$2,H132&lt;'Pontszamok-Osszesites'!$K$2),1,VLOOKUP(ROUNDUP(G132+H132,0),'Pontszamok-Osszesites'!$A$1:$B$5,2)))</f>
      </c>
      <c r="J132" s="13"/>
      <c r="K132" s="13"/>
      <c r="L132" s="23">
        <f>IF(AND(ISBLANK(J132),ISBLANK(K132)),"",IF(OR(J132&lt;'Pontszamok-Osszesites'!$M$2,K132&lt;'Pontszamok-Osszesites'!$N$2),1,VLOOKUP(ROUNDUP(J132+K132,0),'Pontszamok-Osszesites'!$A$1:$B$5,2)))</f>
      </c>
      <c r="M132" s="23"/>
      <c r="N132" s="13"/>
      <c r="O132" s="13"/>
      <c r="P132" s="23" t="str">
        <f>IF((V132=TRUE),"-",IF(R132="Laborfelmentett",VLOOKUP(INT(U132),'Pontszamok-Osszesites'!$A$1:$B$5,2),VLOOKUP(INT(U132),'Pontszamok-Osszesites'!$D$1:$E$5,2)))</f>
        <v>-</v>
      </c>
      <c r="Q132" s="48" t="s">
        <v>257</v>
      </c>
      <c r="R132" s="48" t="s">
        <v>156</v>
      </c>
      <c r="S132" s="45"/>
      <c r="T132" s="33">
        <f>IF(AND(OR(D132&lt;'Pontszamok-Osszesites'!$G$2,E132&lt;'Pontszamok-Osszesites'!$H$2),OR(G132&lt;'Pontszamok-Osszesites'!$J$2,H132&lt;'Pontszamok-Osszesites'!$K$2),OR(J132&lt;'Pontszamok-Osszesites'!$M$2,K132&lt;'Pontszamok-Osszesites'!$N$2)),0,INT(MAX(D132+E132,G132+H132,J132+K132)+0.5))</f>
        <v>0</v>
      </c>
      <c r="U132" s="33">
        <f t="shared" si="2"/>
        <v>0</v>
      </c>
      <c r="V132" s="35" t="b">
        <f t="shared" si="3"/>
        <v>1</v>
      </c>
    </row>
    <row r="133" spans="1:22" ht="15.75">
      <c r="A133" s="41">
        <v>128</v>
      </c>
      <c r="B133" s="43"/>
      <c r="C133" s="43" t="s">
        <v>211</v>
      </c>
      <c r="D133" s="42">
        <v>5.5</v>
      </c>
      <c r="E133" s="13">
        <v>6.5</v>
      </c>
      <c r="F133" s="23">
        <f>IF(AND(ISBLANK(D133),ISBLANK(E133)),"",IF(OR(D133&lt;'Pontszamok-Osszesites'!$G$2,E133&lt;'Pontszamok-Osszesites'!$H$2),1,VLOOKUP(ROUNDUP(D133+E133,0),'Pontszamok-Osszesites'!$A$1:$B$5,2)))</f>
        <v>2</v>
      </c>
      <c r="G133" s="13"/>
      <c r="H133" s="13"/>
      <c r="I133" s="23">
        <f>IF(AND(ISBLANK(G133),ISBLANK(H133)),"",IF(OR(G133&lt;'Pontszamok-Osszesites'!$J$2,H133&lt;'Pontszamok-Osszesites'!$K$2),1,VLOOKUP(ROUNDUP(G133+H133,0),'Pontszamok-Osszesites'!$A$1:$B$5,2)))</f>
      </c>
      <c r="J133" s="13"/>
      <c r="K133" s="13"/>
      <c r="L133" s="23">
        <f>IF(AND(ISBLANK(J133),ISBLANK(K133)),"",IF(OR(J133&lt;'Pontszamok-Osszesites'!$M$2,K133&lt;'Pontszamok-Osszesites'!$N$2),1,VLOOKUP(ROUNDUP(J133+K133,0),'Pontszamok-Osszesites'!$A$1:$B$5,2)))</f>
      </c>
      <c r="M133" s="23"/>
      <c r="N133" s="13"/>
      <c r="O133" s="13"/>
      <c r="P133" s="23">
        <f>IF((V133=TRUE),"-",IF(R133="Laborfelmentett",VLOOKUP(INT(U133),'Pontszamok-Osszesites'!$A$1:$B$5,2),VLOOKUP(INT(U133),'Pontszamok-Osszesites'!$D$1:$E$5,2)))</f>
        <v>2</v>
      </c>
      <c r="Q133" s="48"/>
      <c r="R133" s="48" t="s">
        <v>152</v>
      </c>
      <c r="S133" s="45"/>
      <c r="T133" s="33">
        <f>IF(AND(OR(D133&lt;'Pontszamok-Osszesites'!$G$2,E133&lt;'Pontszamok-Osszesites'!$H$2),OR(G133&lt;'Pontszamok-Osszesites'!$J$2,H133&lt;'Pontszamok-Osszesites'!$K$2),OR(J133&lt;'Pontszamok-Osszesites'!$M$2,K133&lt;'Pontszamok-Osszesites'!$N$2)),0,INT(MAX(D133+E133,G133+H133,J133+K133)+0.5))</f>
        <v>12</v>
      </c>
      <c r="U133" s="33">
        <f t="shared" si="2"/>
        <v>12</v>
      </c>
      <c r="V133" s="35" t="b">
        <f t="shared" si="3"/>
        <v>0</v>
      </c>
    </row>
    <row r="134" spans="1:22" ht="15.75">
      <c r="A134" s="41">
        <v>129</v>
      </c>
      <c r="B134" s="43"/>
      <c r="C134" s="43" t="s">
        <v>91</v>
      </c>
      <c r="D134" s="42"/>
      <c r="E134" s="13"/>
      <c r="F134" s="23">
        <f>IF(AND(ISBLANK(D134),ISBLANK(E134)),"",IF(OR(D134&lt;'Pontszamok-Osszesites'!$G$2,E134&lt;'Pontszamok-Osszesites'!$H$2),1,VLOOKUP(ROUNDUP(D134+E134,0),'Pontszamok-Osszesites'!$A$1:$B$5,2)))</f>
      </c>
      <c r="G134" s="13"/>
      <c r="H134" s="13"/>
      <c r="I134" s="23">
        <f>IF(AND(ISBLANK(G134),ISBLANK(H134)),"",IF(OR(G134&lt;'Pontszamok-Osszesites'!$J$2,H134&lt;'Pontszamok-Osszesites'!$K$2),1,VLOOKUP(ROUNDUP(G134+H134,0),'Pontszamok-Osszesites'!$A$1:$B$5,2)))</f>
      </c>
      <c r="J134" s="13"/>
      <c r="K134" s="13"/>
      <c r="L134" s="23">
        <f>IF(AND(ISBLANK(J134),ISBLANK(K134)),"",IF(OR(J134&lt;'Pontszamok-Osszesites'!$M$2,K134&lt;'Pontszamok-Osszesites'!$N$2),1,VLOOKUP(ROUNDUP(J134+K134,0),'Pontszamok-Osszesites'!$A$1:$B$5,2)))</f>
      </c>
      <c r="M134" s="23"/>
      <c r="N134" s="13"/>
      <c r="O134" s="13"/>
      <c r="P134" s="23" t="str">
        <f>IF((V134=TRUE),"-",IF(R134="Laborfelmentett",VLOOKUP(INT(U134),'Pontszamok-Osszesites'!$A$1:$B$5,2),VLOOKUP(INT(U134),'Pontszamok-Osszesites'!$D$1:$E$5,2)))</f>
        <v>-</v>
      </c>
      <c r="Q134" s="48" t="s">
        <v>254</v>
      </c>
      <c r="R134" s="48" t="s">
        <v>153</v>
      </c>
      <c r="S134" s="45"/>
      <c r="T134" s="33">
        <f>IF(AND(OR(D134&lt;'Pontszamok-Osszesites'!$G$2,E134&lt;'Pontszamok-Osszesites'!$H$2),OR(G134&lt;'Pontszamok-Osszesites'!$J$2,H134&lt;'Pontszamok-Osszesites'!$K$2),OR(J134&lt;'Pontszamok-Osszesites'!$M$2,K134&lt;'Pontszamok-Osszesites'!$N$2)),0,INT(MAX(D134+E134,G134+H134,J134+K134)+0.5))</f>
        <v>0</v>
      </c>
      <c r="U134" s="33">
        <f t="shared" si="2"/>
        <v>0</v>
      </c>
      <c r="V134" s="35" t="b">
        <f t="shared" si="3"/>
        <v>1</v>
      </c>
    </row>
    <row r="135" spans="1:22" ht="15.75">
      <c r="A135" s="41">
        <v>130</v>
      </c>
      <c r="B135" s="43"/>
      <c r="C135" s="43" t="s">
        <v>92</v>
      </c>
      <c r="D135" s="42"/>
      <c r="E135" s="13"/>
      <c r="F135" s="23">
        <f>IF(AND(ISBLANK(D135),ISBLANK(E135)),"",IF(OR(D135&lt;'Pontszamok-Osszesites'!$G$2,E135&lt;'Pontszamok-Osszesites'!$H$2),1,VLOOKUP(ROUNDUP(D135+E135,0),'Pontszamok-Osszesites'!$A$1:$B$5,2)))</f>
      </c>
      <c r="G135" s="13"/>
      <c r="H135" s="13"/>
      <c r="I135" s="23">
        <f>IF(AND(ISBLANK(G135),ISBLANK(H135)),"",IF(OR(G135&lt;'Pontszamok-Osszesites'!$J$2,H135&lt;'Pontszamok-Osszesites'!$K$2),1,VLOOKUP(ROUNDUP(G135+H135,0),'Pontszamok-Osszesites'!$A$1:$B$5,2)))</f>
      </c>
      <c r="J135" s="13"/>
      <c r="K135" s="13"/>
      <c r="L135" s="23">
        <f>IF(AND(ISBLANK(J135),ISBLANK(K135)),"",IF(OR(J135&lt;'Pontszamok-Osszesites'!$M$2,K135&lt;'Pontszamok-Osszesites'!$N$2),1,VLOOKUP(ROUNDUP(J135+K135,0),'Pontszamok-Osszesites'!$A$1:$B$5,2)))</f>
      </c>
      <c r="M135" s="23"/>
      <c r="N135" s="13"/>
      <c r="O135" s="13"/>
      <c r="P135" s="23" t="str">
        <f>IF((V135=TRUE),"-",IF(R135="Laborfelmentett",VLOOKUP(INT(U135),'Pontszamok-Osszesites'!$A$1:$B$5,2),VLOOKUP(INT(U135),'Pontszamok-Osszesites'!$D$1:$E$5,2)))</f>
        <v>-</v>
      </c>
      <c r="Q135" s="48" t="s">
        <v>254</v>
      </c>
      <c r="R135" s="48" t="s">
        <v>145</v>
      </c>
      <c r="S135" s="45"/>
      <c r="T135" s="33">
        <f>IF(AND(OR(D135&lt;'Pontszamok-Osszesites'!$G$2,E135&lt;'Pontszamok-Osszesites'!$H$2),OR(G135&lt;'Pontszamok-Osszesites'!$J$2,H135&lt;'Pontszamok-Osszesites'!$K$2),OR(J135&lt;'Pontszamok-Osszesites'!$M$2,K135&lt;'Pontszamok-Osszesites'!$N$2)),0,INT(MAX(D135+E135,G135+H135,J135+K135)+0.5))</f>
        <v>0</v>
      </c>
      <c r="U135" s="33">
        <f aca="true" t="shared" si="4" ref="U135:U198">IF(OR(T135&lt;10.5,AND(NOT(R135="Laborfelmentett"),OR(ISBLANK(M135),O135&lt;10.5))),0,IF(R135="Laborfelmentett",(INT(MAX(D135+E135,G135+H135,J135+K135)+0.5)),SUM(INT(MAX(D135+E135,G135+H135,J135+K135)+0.5),N135,O135)))</f>
        <v>0</v>
      </c>
      <c r="V135" s="35" t="b">
        <f aca="true" t="shared" si="5" ref="V135:V198">IF(R135="Laborfelmentett",AND(ISBLANK(D135),ISBLANK(E135),ISBLANK(G135),ISBLANK(H135),ISBLANK(J135),ISBLANK(K135)),AND(ISBLANK(D135),ISBLANK(E135),ISBLANK(G135),ISBLANK(H135),ISBLANK(J135),ISBLANK(K135),ISBLANK(M135),ISBLANK(O135)))</f>
        <v>1</v>
      </c>
    </row>
    <row r="136" spans="1:22" ht="15.75">
      <c r="A136" s="41">
        <v>131</v>
      </c>
      <c r="B136" s="43"/>
      <c r="C136" s="43" t="s">
        <v>212</v>
      </c>
      <c r="D136" s="42"/>
      <c r="E136" s="13"/>
      <c r="F136" s="23">
        <f>IF(AND(ISBLANK(D136),ISBLANK(E136)),"",IF(OR(D136&lt;'Pontszamok-Osszesites'!$G$2,E136&lt;'Pontszamok-Osszesites'!$H$2),1,VLOOKUP(ROUNDUP(D136+E136,0),'Pontszamok-Osszesites'!$A$1:$B$5,2)))</f>
      </c>
      <c r="G136" s="13"/>
      <c r="H136" s="13"/>
      <c r="I136" s="23">
        <f>IF(AND(ISBLANK(G136),ISBLANK(H136)),"",IF(OR(G136&lt;'Pontszamok-Osszesites'!$J$2,H136&lt;'Pontszamok-Osszesites'!$K$2),1,VLOOKUP(ROUNDUP(G136+H136,0),'Pontszamok-Osszesites'!$A$1:$B$5,2)))</f>
      </c>
      <c r="J136" s="13"/>
      <c r="K136" s="13"/>
      <c r="L136" s="23">
        <f>IF(AND(ISBLANK(J136),ISBLANK(K136)),"",IF(OR(J136&lt;'Pontszamok-Osszesites'!$M$2,K136&lt;'Pontszamok-Osszesites'!$N$2),1,VLOOKUP(ROUNDUP(J136+K136,0),'Pontszamok-Osszesites'!$A$1:$B$5,2)))</f>
      </c>
      <c r="M136" s="23"/>
      <c r="N136" s="13"/>
      <c r="O136" s="13"/>
      <c r="P136" s="23" t="str">
        <f>IF((V136=TRUE),"-",IF(R136="Laborfelmentett",VLOOKUP(INT(U136),'Pontszamok-Osszesites'!$A$1:$B$5,2),VLOOKUP(INT(U136),'Pontszamok-Osszesites'!$D$1:$E$5,2)))</f>
        <v>-</v>
      </c>
      <c r="Q136" s="48"/>
      <c r="R136" s="48" t="s">
        <v>152</v>
      </c>
      <c r="S136" s="45"/>
      <c r="T136" s="33">
        <f>IF(AND(OR(D136&lt;'Pontszamok-Osszesites'!$G$2,E136&lt;'Pontszamok-Osszesites'!$H$2),OR(G136&lt;'Pontszamok-Osszesites'!$J$2,H136&lt;'Pontszamok-Osszesites'!$K$2),OR(J136&lt;'Pontszamok-Osszesites'!$M$2,K136&lt;'Pontszamok-Osszesites'!$N$2)),0,INT(MAX(D136+E136,G136+H136,J136+K136)+0.5))</f>
        <v>0</v>
      </c>
      <c r="U136" s="33">
        <f t="shared" si="4"/>
        <v>0</v>
      </c>
      <c r="V136" s="35" t="b">
        <f t="shared" si="5"/>
        <v>1</v>
      </c>
    </row>
    <row r="137" spans="1:22" ht="15.75">
      <c r="A137" s="41">
        <v>132</v>
      </c>
      <c r="B137" s="43"/>
      <c r="C137" s="43" t="s">
        <v>213</v>
      </c>
      <c r="D137" s="42">
        <v>3</v>
      </c>
      <c r="E137" s="13">
        <v>4</v>
      </c>
      <c r="F137" s="23">
        <f>IF(AND(ISBLANK(D137),ISBLANK(E137)),"",IF(OR(D137&lt;'Pontszamok-Osszesites'!$G$2,E137&lt;'Pontszamok-Osszesites'!$H$2),1,VLOOKUP(ROUNDUP(D137+E137,0),'Pontszamok-Osszesites'!$A$1:$B$5,2)))</f>
        <v>1</v>
      </c>
      <c r="G137" s="13">
        <v>0</v>
      </c>
      <c r="H137" s="13"/>
      <c r="I137" s="23">
        <f>IF(AND(ISBLANK(G137),ISBLANK(H137)),"",IF(OR(G137&lt;'Pontszamok-Osszesites'!$J$2,H137&lt;'Pontszamok-Osszesites'!$K$2),1,VLOOKUP(ROUNDUP(G137+H137,0),'Pontszamok-Osszesites'!$A$1:$B$5,2)))</f>
        <v>1</v>
      </c>
      <c r="J137" s="13">
        <v>3.5</v>
      </c>
      <c r="K137" s="13">
        <v>7</v>
      </c>
      <c r="L137" s="23">
        <f>IF(AND(ISBLANK(J137),ISBLANK(K137)),"",IF(OR(J137&lt;'Pontszamok-Osszesites'!$M$2,K137&lt;'Pontszamok-Osszesites'!$N$2),1,VLOOKUP(ROUNDUP(J137+K137,0),'Pontszamok-Osszesites'!$A$1:$B$5,2)))</f>
        <v>2</v>
      </c>
      <c r="M137" s="23"/>
      <c r="N137" s="13"/>
      <c r="O137" s="13"/>
      <c r="P137" s="23">
        <f>IF((V137=TRUE),"-",IF(R137="Laborfelmentett",VLOOKUP(INT(U137),'Pontszamok-Osszesites'!$A$1:$B$5,2),VLOOKUP(INT(U137),'Pontszamok-Osszesites'!$D$1:$E$5,2)))</f>
        <v>2</v>
      </c>
      <c r="Q137" s="48"/>
      <c r="R137" s="48" t="s">
        <v>152</v>
      </c>
      <c r="S137" s="45"/>
      <c r="T137" s="33">
        <f>IF(AND(OR(D137&lt;'Pontszamok-Osszesites'!$G$2,E137&lt;'Pontszamok-Osszesites'!$H$2),OR(G137&lt;'Pontszamok-Osszesites'!$J$2,H137&lt;'Pontszamok-Osszesites'!$K$2),OR(J137&lt;'Pontszamok-Osszesites'!$M$2,K137&lt;'Pontszamok-Osszesites'!$N$2)),0,INT(MAX(D137+E137,G137+H137,J137+K137)+0.5))</f>
        <v>11</v>
      </c>
      <c r="U137" s="33">
        <f t="shared" si="4"/>
        <v>11</v>
      </c>
      <c r="V137" s="35" t="b">
        <f t="shared" si="5"/>
        <v>0</v>
      </c>
    </row>
    <row r="138" spans="1:22" ht="15.75">
      <c r="A138" s="41">
        <v>133</v>
      </c>
      <c r="B138" s="43"/>
      <c r="C138" s="43" t="s">
        <v>93</v>
      </c>
      <c r="D138" s="42"/>
      <c r="E138" s="13"/>
      <c r="F138" s="23">
        <f>IF(AND(ISBLANK(D138),ISBLANK(E138)),"",IF(OR(D138&lt;'Pontszamok-Osszesites'!$G$2,E138&lt;'Pontszamok-Osszesites'!$H$2),1,VLOOKUP(ROUNDUP(D138+E138,0),'Pontszamok-Osszesites'!$A$1:$B$5,2)))</f>
      </c>
      <c r="G138" s="13"/>
      <c r="H138" s="13"/>
      <c r="I138" s="23">
        <f>IF(AND(ISBLANK(G138),ISBLANK(H138)),"",IF(OR(G138&lt;'Pontszamok-Osszesites'!$J$2,H138&lt;'Pontszamok-Osszesites'!$K$2),1,VLOOKUP(ROUNDUP(G138+H138,0),'Pontszamok-Osszesites'!$A$1:$B$5,2)))</f>
      </c>
      <c r="J138" s="13"/>
      <c r="K138" s="13"/>
      <c r="L138" s="23">
        <f>IF(AND(ISBLANK(J138),ISBLANK(K138)),"",IF(OR(J138&lt;'Pontszamok-Osszesites'!$M$2,K138&lt;'Pontszamok-Osszesites'!$N$2),1,VLOOKUP(ROUNDUP(J138+K138,0),'Pontszamok-Osszesites'!$A$1:$B$5,2)))</f>
      </c>
      <c r="M138" s="23"/>
      <c r="N138" s="13"/>
      <c r="O138" s="13"/>
      <c r="P138" s="23" t="str">
        <f>IF((V138=TRUE),"-",IF(R138="Laborfelmentett",VLOOKUP(INT(U138),'Pontszamok-Osszesites'!$A$1:$B$5,2),VLOOKUP(INT(U138),'Pontszamok-Osszesites'!$D$1:$E$5,2)))</f>
        <v>-</v>
      </c>
      <c r="Q138" s="48" t="s">
        <v>254</v>
      </c>
      <c r="R138" s="48" t="s">
        <v>153</v>
      </c>
      <c r="S138" s="45"/>
      <c r="T138" s="33">
        <f>IF(AND(OR(D138&lt;'Pontszamok-Osszesites'!$G$2,E138&lt;'Pontszamok-Osszesites'!$H$2),OR(G138&lt;'Pontszamok-Osszesites'!$J$2,H138&lt;'Pontszamok-Osszesites'!$K$2),OR(J138&lt;'Pontszamok-Osszesites'!$M$2,K138&lt;'Pontszamok-Osszesites'!$N$2)),0,INT(MAX(D138+E138,G138+H138,J138+K138)+0.5))</f>
        <v>0</v>
      </c>
      <c r="U138" s="33">
        <f t="shared" si="4"/>
        <v>0</v>
      </c>
      <c r="V138" s="35" t="b">
        <f t="shared" si="5"/>
        <v>1</v>
      </c>
    </row>
    <row r="139" spans="1:22" ht="15.75">
      <c r="A139" s="41">
        <v>134</v>
      </c>
      <c r="B139" s="43"/>
      <c r="C139" s="43" t="s">
        <v>214</v>
      </c>
      <c r="D139" s="42"/>
      <c r="E139" s="13"/>
      <c r="F139" s="23">
        <f>IF(AND(ISBLANK(D139),ISBLANK(E139)),"",IF(OR(D139&lt;'Pontszamok-Osszesites'!$G$2,E139&lt;'Pontszamok-Osszesites'!$H$2),1,VLOOKUP(ROUNDUP(D139+E139,0),'Pontszamok-Osszesites'!$A$1:$B$5,2)))</f>
      </c>
      <c r="G139" s="13"/>
      <c r="H139" s="13"/>
      <c r="I139" s="23">
        <f>IF(AND(ISBLANK(G139),ISBLANK(H139)),"",IF(OR(G139&lt;'Pontszamok-Osszesites'!$J$2,H139&lt;'Pontszamok-Osszesites'!$K$2),1,VLOOKUP(ROUNDUP(G139+H139,0),'Pontszamok-Osszesites'!$A$1:$B$5,2)))</f>
      </c>
      <c r="J139" s="13"/>
      <c r="K139" s="13"/>
      <c r="L139" s="23">
        <f>IF(AND(ISBLANK(J139),ISBLANK(K139)),"",IF(OR(J139&lt;'Pontszamok-Osszesites'!$M$2,K139&lt;'Pontszamok-Osszesites'!$N$2),1,VLOOKUP(ROUNDUP(J139+K139,0),'Pontszamok-Osszesites'!$A$1:$B$5,2)))</f>
      </c>
      <c r="M139" s="23"/>
      <c r="N139" s="13"/>
      <c r="O139" s="13"/>
      <c r="P139" s="23" t="str">
        <f>IF((V139=TRUE),"-",IF(R139="Laborfelmentett",VLOOKUP(INT(U139),'Pontszamok-Osszesites'!$A$1:$B$5,2),VLOOKUP(INT(U139),'Pontszamok-Osszesites'!$D$1:$E$5,2)))</f>
        <v>-</v>
      </c>
      <c r="Q139" s="48" t="s">
        <v>259</v>
      </c>
      <c r="R139" s="48" t="s">
        <v>159</v>
      </c>
      <c r="S139" s="45"/>
      <c r="T139" s="33">
        <f>IF(AND(OR(D139&lt;'Pontszamok-Osszesites'!$G$2,E139&lt;'Pontszamok-Osszesites'!$H$2),OR(G139&lt;'Pontszamok-Osszesites'!$J$2,H139&lt;'Pontszamok-Osszesites'!$K$2),OR(J139&lt;'Pontszamok-Osszesites'!$M$2,K139&lt;'Pontszamok-Osszesites'!$N$2)),0,INT(MAX(D139+E139,G139+H139,J139+K139)+0.5))</f>
        <v>0</v>
      </c>
      <c r="U139" s="33">
        <f t="shared" si="4"/>
        <v>0</v>
      </c>
      <c r="V139" s="35" t="b">
        <f t="shared" si="5"/>
        <v>1</v>
      </c>
    </row>
    <row r="140" spans="1:22" ht="15.75">
      <c r="A140" s="41">
        <v>135</v>
      </c>
      <c r="B140" s="43"/>
      <c r="C140" s="43" t="s">
        <v>94</v>
      </c>
      <c r="D140" s="42"/>
      <c r="E140" s="13"/>
      <c r="F140" s="23">
        <f>IF(AND(ISBLANK(D140),ISBLANK(E140)),"",IF(OR(D140&lt;'Pontszamok-Osszesites'!$G$2,E140&lt;'Pontszamok-Osszesites'!$H$2),1,VLOOKUP(ROUNDUP(D140+E140,0),'Pontszamok-Osszesites'!$A$1:$B$5,2)))</f>
      </c>
      <c r="G140" s="13"/>
      <c r="H140" s="13"/>
      <c r="I140" s="23">
        <f>IF(AND(ISBLANK(G140),ISBLANK(H140)),"",IF(OR(G140&lt;'Pontszamok-Osszesites'!$J$2,H140&lt;'Pontszamok-Osszesites'!$K$2),1,VLOOKUP(ROUNDUP(G140+H140,0),'Pontszamok-Osszesites'!$A$1:$B$5,2)))</f>
      </c>
      <c r="J140" s="13"/>
      <c r="K140" s="13"/>
      <c r="L140" s="23">
        <f>IF(AND(ISBLANK(J140),ISBLANK(K140)),"",IF(OR(J140&lt;'Pontszamok-Osszesites'!$M$2,K140&lt;'Pontszamok-Osszesites'!$N$2),1,VLOOKUP(ROUNDUP(J140+K140,0),'Pontszamok-Osszesites'!$A$1:$B$5,2)))</f>
      </c>
      <c r="M140" s="23"/>
      <c r="N140" s="13"/>
      <c r="O140" s="13"/>
      <c r="P140" s="23" t="str">
        <f>IF((V140=TRUE),"-",IF(R140="Laborfelmentett",VLOOKUP(INT(U140),'Pontszamok-Osszesites'!$A$1:$B$5,2),VLOOKUP(INT(U140),'Pontszamok-Osszesites'!$D$1:$E$5,2)))</f>
        <v>-</v>
      </c>
      <c r="Q140" s="48" t="s">
        <v>258</v>
      </c>
      <c r="R140" s="48" t="s">
        <v>158</v>
      </c>
      <c r="S140" s="45"/>
      <c r="T140" s="33">
        <f>IF(AND(OR(D140&lt;'Pontszamok-Osszesites'!$G$2,E140&lt;'Pontszamok-Osszesites'!$H$2),OR(G140&lt;'Pontszamok-Osszesites'!$J$2,H140&lt;'Pontszamok-Osszesites'!$K$2),OR(J140&lt;'Pontszamok-Osszesites'!$M$2,K140&lt;'Pontszamok-Osszesites'!$N$2)),0,INT(MAX(D140+E140,G140+H140,J140+K140)+0.5))</f>
        <v>0</v>
      </c>
      <c r="U140" s="33">
        <f t="shared" si="4"/>
        <v>0</v>
      </c>
      <c r="V140" s="35" t="b">
        <f t="shared" si="5"/>
        <v>1</v>
      </c>
    </row>
    <row r="141" spans="1:22" ht="15.75">
      <c r="A141" s="41">
        <v>136</v>
      </c>
      <c r="B141" s="43"/>
      <c r="C141" s="43" t="s">
        <v>215</v>
      </c>
      <c r="D141" s="42"/>
      <c r="E141" s="13"/>
      <c r="F141" s="23">
        <f>IF(AND(ISBLANK(D141),ISBLANK(E141)),"",IF(OR(D141&lt;'Pontszamok-Osszesites'!$G$2,E141&lt;'Pontszamok-Osszesites'!$H$2),1,VLOOKUP(ROUNDUP(D141+E141,0),'Pontszamok-Osszesites'!$A$1:$B$5,2)))</f>
      </c>
      <c r="G141" s="13"/>
      <c r="H141" s="13"/>
      <c r="I141" s="23">
        <f>IF(AND(ISBLANK(G141),ISBLANK(H141)),"",IF(OR(G141&lt;'Pontszamok-Osszesites'!$J$2,H141&lt;'Pontszamok-Osszesites'!$K$2),1,VLOOKUP(ROUNDUP(G141+H141,0),'Pontszamok-Osszesites'!$A$1:$B$5,2)))</f>
      </c>
      <c r="J141" s="13">
        <v>4.5</v>
      </c>
      <c r="K141" s="13">
        <v>14</v>
      </c>
      <c r="L141" s="23">
        <f>IF(AND(ISBLANK(J141),ISBLANK(K141)),"",IF(OR(J141&lt;'Pontszamok-Osszesites'!$M$2,K141&lt;'Pontszamok-Osszesites'!$N$2),1,VLOOKUP(ROUNDUP(J141+K141,0),'Pontszamok-Osszesites'!$A$1:$B$5,2)))</f>
        <v>4</v>
      </c>
      <c r="M141" s="23"/>
      <c r="N141" s="13"/>
      <c r="O141" s="13"/>
      <c r="P141" s="23">
        <f>IF((V141=TRUE),"-",IF(R141="Laborfelmentett",VLOOKUP(INT(U141),'Pontszamok-Osszesites'!$A$1:$B$5,2),VLOOKUP(INT(U141),'Pontszamok-Osszesites'!$D$1:$E$5,2)))</f>
        <v>4</v>
      </c>
      <c r="Q141" s="48"/>
      <c r="R141" s="48" t="s">
        <v>152</v>
      </c>
      <c r="S141" s="45"/>
      <c r="T141" s="33">
        <f>IF(AND(OR(D141&lt;'Pontszamok-Osszesites'!$G$2,E141&lt;'Pontszamok-Osszesites'!$H$2),OR(G141&lt;'Pontszamok-Osszesites'!$J$2,H141&lt;'Pontszamok-Osszesites'!$K$2),OR(J141&lt;'Pontszamok-Osszesites'!$M$2,K141&lt;'Pontszamok-Osszesites'!$N$2)),0,INT(MAX(D141+E141,G141+H141,J141+K141)+0.5))</f>
        <v>19</v>
      </c>
      <c r="U141" s="33">
        <f t="shared" si="4"/>
        <v>19</v>
      </c>
      <c r="V141" s="35" t="b">
        <f t="shared" si="5"/>
        <v>0</v>
      </c>
    </row>
    <row r="142" spans="1:22" ht="15.75">
      <c r="A142" s="41">
        <v>137</v>
      </c>
      <c r="B142" s="43"/>
      <c r="C142" s="43" t="s">
        <v>9</v>
      </c>
      <c r="D142" s="42"/>
      <c r="E142" s="13"/>
      <c r="F142" s="23">
        <f>IF(AND(ISBLANK(D142),ISBLANK(E142)),"",IF(OR(D142&lt;'Pontszamok-Osszesites'!$G$2,E142&lt;'Pontszamok-Osszesites'!$H$2),1,VLOOKUP(ROUNDUP(D142+E142,0),'Pontszamok-Osszesites'!$A$1:$B$5,2)))</f>
      </c>
      <c r="G142" s="13"/>
      <c r="H142" s="13"/>
      <c r="I142" s="23">
        <f>IF(AND(ISBLANK(G142),ISBLANK(H142)),"",IF(OR(G142&lt;'Pontszamok-Osszesites'!$J$2,H142&lt;'Pontszamok-Osszesites'!$K$2),1,VLOOKUP(ROUNDUP(G142+H142,0),'Pontszamok-Osszesites'!$A$1:$B$5,2)))</f>
      </c>
      <c r="J142" s="13"/>
      <c r="K142" s="13"/>
      <c r="L142" s="23">
        <f>IF(AND(ISBLANK(J142),ISBLANK(K142)),"",IF(OR(J142&lt;'Pontszamok-Osszesites'!$M$2,K142&lt;'Pontszamok-Osszesites'!$N$2),1,VLOOKUP(ROUNDUP(J142+K142,0),'Pontszamok-Osszesites'!$A$1:$B$5,2)))</f>
      </c>
      <c r="M142" s="23"/>
      <c r="N142" s="13"/>
      <c r="O142" s="13"/>
      <c r="P142" s="23" t="str">
        <f>IF((V142=TRUE),"-",IF(R142="Laborfelmentett",VLOOKUP(INT(U142),'Pontszamok-Osszesites'!$A$1:$B$5,2),VLOOKUP(INT(U142),'Pontszamok-Osszesites'!$D$1:$E$5,2)))</f>
        <v>-</v>
      </c>
      <c r="Q142" s="48" t="s">
        <v>256</v>
      </c>
      <c r="R142" s="48" t="s">
        <v>155</v>
      </c>
      <c r="S142" s="45"/>
      <c r="T142" s="33">
        <f>IF(AND(OR(D142&lt;'Pontszamok-Osszesites'!$G$2,E142&lt;'Pontszamok-Osszesites'!$H$2),OR(G142&lt;'Pontszamok-Osszesites'!$J$2,H142&lt;'Pontszamok-Osszesites'!$K$2),OR(J142&lt;'Pontszamok-Osszesites'!$M$2,K142&lt;'Pontszamok-Osszesites'!$N$2)),0,INT(MAX(D142+E142,G142+H142,J142+K142)+0.5))</f>
        <v>0</v>
      </c>
      <c r="U142" s="33">
        <f t="shared" si="4"/>
        <v>0</v>
      </c>
      <c r="V142" s="35" t="b">
        <f t="shared" si="5"/>
        <v>1</v>
      </c>
    </row>
    <row r="143" spans="1:22" ht="15.75">
      <c r="A143" s="41">
        <v>138</v>
      </c>
      <c r="B143" s="43"/>
      <c r="C143" s="43" t="s">
        <v>95</v>
      </c>
      <c r="D143" s="42"/>
      <c r="E143" s="13"/>
      <c r="F143" s="23">
        <f>IF(AND(ISBLANK(D143),ISBLANK(E143)),"",IF(OR(D143&lt;'Pontszamok-Osszesites'!$G$2,E143&lt;'Pontszamok-Osszesites'!$H$2),1,VLOOKUP(ROUNDUP(D143+E143,0),'Pontszamok-Osszesites'!$A$1:$B$5,2)))</f>
      </c>
      <c r="G143" s="13"/>
      <c r="H143" s="13"/>
      <c r="I143" s="23">
        <f>IF(AND(ISBLANK(G143),ISBLANK(H143)),"",IF(OR(G143&lt;'Pontszamok-Osszesites'!$J$2,H143&lt;'Pontszamok-Osszesites'!$K$2),1,VLOOKUP(ROUNDUP(G143+H143,0),'Pontszamok-Osszesites'!$A$1:$B$5,2)))</f>
      </c>
      <c r="J143" s="13"/>
      <c r="K143" s="13"/>
      <c r="L143" s="23">
        <f>IF(AND(ISBLANK(J143),ISBLANK(K143)),"",IF(OR(J143&lt;'Pontszamok-Osszesites'!$M$2,K143&lt;'Pontszamok-Osszesites'!$N$2),1,VLOOKUP(ROUNDUP(J143+K143,0),'Pontszamok-Osszesites'!$A$1:$B$5,2)))</f>
      </c>
      <c r="M143" s="23"/>
      <c r="N143" s="13"/>
      <c r="O143" s="13"/>
      <c r="P143" s="23" t="str">
        <f>IF((V143=TRUE),"-",IF(R143="Laborfelmentett",VLOOKUP(INT(U143),'Pontszamok-Osszesites'!$A$1:$B$5,2),VLOOKUP(INT(U143),'Pontszamok-Osszesites'!$D$1:$E$5,2)))</f>
        <v>-</v>
      </c>
      <c r="Q143" s="48" t="s">
        <v>254</v>
      </c>
      <c r="R143" s="48" t="s">
        <v>153</v>
      </c>
      <c r="S143" s="45"/>
      <c r="T143" s="33">
        <f>IF(AND(OR(D143&lt;'Pontszamok-Osszesites'!$G$2,E143&lt;'Pontszamok-Osszesites'!$H$2),OR(G143&lt;'Pontszamok-Osszesites'!$J$2,H143&lt;'Pontszamok-Osszesites'!$K$2),OR(J143&lt;'Pontszamok-Osszesites'!$M$2,K143&lt;'Pontszamok-Osszesites'!$N$2)),0,INT(MAX(D143+E143,G143+H143,J143+K143)+0.5))</f>
        <v>0</v>
      </c>
      <c r="U143" s="33">
        <f t="shared" si="4"/>
        <v>0</v>
      </c>
      <c r="V143" s="35" t="b">
        <f t="shared" si="5"/>
        <v>1</v>
      </c>
    </row>
    <row r="144" spans="1:22" ht="15.75">
      <c r="A144" s="41">
        <v>139</v>
      </c>
      <c r="B144" s="43"/>
      <c r="C144" s="43" t="s">
        <v>96</v>
      </c>
      <c r="D144" s="42"/>
      <c r="E144" s="13"/>
      <c r="F144" s="23">
        <f>IF(AND(ISBLANK(D144),ISBLANK(E144)),"",IF(OR(D144&lt;'Pontszamok-Osszesites'!$G$2,E144&lt;'Pontszamok-Osszesites'!$H$2),1,VLOOKUP(ROUNDUP(D144+E144,0),'Pontszamok-Osszesites'!$A$1:$B$5,2)))</f>
      </c>
      <c r="G144" s="13"/>
      <c r="H144" s="13"/>
      <c r="I144" s="23">
        <f>IF(AND(ISBLANK(G144),ISBLANK(H144)),"",IF(OR(G144&lt;'Pontszamok-Osszesites'!$J$2,H144&lt;'Pontszamok-Osszesites'!$K$2),1,VLOOKUP(ROUNDUP(G144+H144,0),'Pontszamok-Osszesites'!$A$1:$B$5,2)))</f>
      </c>
      <c r="J144" s="13"/>
      <c r="K144" s="13"/>
      <c r="L144" s="23">
        <f>IF(AND(ISBLANK(J144),ISBLANK(K144)),"",IF(OR(J144&lt;'Pontszamok-Osszesites'!$M$2,K144&lt;'Pontszamok-Osszesites'!$N$2),1,VLOOKUP(ROUNDUP(J144+K144,0),'Pontszamok-Osszesites'!$A$1:$B$5,2)))</f>
      </c>
      <c r="M144" s="23"/>
      <c r="N144" s="13"/>
      <c r="O144" s="13"/>
      <c r="P144" s="23" t="str">
        <f>IF((V144=TRUE),"-",IF(R144="Laborfelmentett",VLOOKUP(INT(U144),'Pontszamok-Osszesites'!$A$1:$B$5,2),VLOOKUP(INT(U144),'Pontszamok-Osszesites'!$D$1:$E$5,2)))</f>
        <v>-</v>
      </c>
      <c r="Q144" s="48" t="s">
        <v>253</v>
      </c>
      <c r="R144" s="48" t="s">
        <v>151</v>
      </c>
      <c r="S144" s="45"/>
      <c r="T144" s="33">
        <f>IF(AND(OR(D144&lt;'Pontszamok-Osszesites'!$G$2,E144&lt;'Pontszamok-Osszesites'!$H$2),OR(G144&lt;'Pontszamok-Osszesites'!$J$2,H144&lt;'Pontszamok-Osszesites'!$K$2),OR(J144&lt;'Pontszamok-Osszesites'!$M$2,K144&lt;'Pontszamok-Osszesites'!$N$2)),0,INT(MAX(D144+E144,G144+H144,J144+K144)+0.5))</f>
        <v>0</v>
      </c>
      <c r="U144" s="33">
        <f t="shared" si="4"/>
        <v>0</v>
      </c>
      <c r="V144" s="35" t="b">
        <f t="shared" si="5"/>
        <v>1</v>
      </c>
    </row>
    <row r="145" spans="1:22" ht="15.75">
      <c r="A145" s="41">
        <v>140</v>
      </c>
      <c r="B145" s="43"/>
      <c r="C145" s="43" t="s">
        <v>216</v>
      </c>
      <c r="D145" s="42"/>
      <c r="E145" s="13"/>
      <c r="F145" s="23">
        <f>IF(AND(ISBLANK(D145),ISBLANK(E145)),"",IF(OR(D145&lt;'Pontszamok-Osszesites'!$G$2,E145&lt;'Pontszamok-Osszesites'!$H$2),1,VLOOKUP(ROUNDUP(D145+E145,0),'Pontszamok-Osszesites'!$A$1:$B$5,2)))</f>
      </c>
      <c r="G145" s="13"/>
      <c r="H145" s="13"/>
      <c r="I145" s="23">
        <f>IF(AND(ISBLANK(G145),ISBLANK(H145)),"",IF(OR(G145&lt;'Pontszamok-Osszesites'!$J$2,H145&lt;'Pontszamok-Osszesites'!$K$2),1,VLOOKUP(ROUNDUP(G145+H145,0),'Pontszamok-Osszesites'!$A$1:$B$5,2)))</f>
      </c>
      <c r="J145" s="13"/>
      <c r="K145" s="13"/>
      <c r="L145" s="23">
        <f>IF(AND(ISBLANK(J145),ISBLANK(K145)),"",IF(OR(J145&lt;'Pontszamok-Osszesites'!$M$2,K145&lt;'Pontszamok-Osszesites'!$N$2),1,VLOOKUP(ROUNDUP(J145+K145,0),'Pontszamok-Osszesites'!$A$1:$B$5,2)))</f>
      </c>
      <c r="M145" s="23"/>
      <c r="N145" s="13"/>
      <c r="O145" s="13"/>
      <c r="P145" s="23" t="str">
        <f>IF((V145=TRUE),"-",IF(R145="Laborfelmentett",VLOOKUP(INT(U145),'Pontszamok-Osszesites'!$A$1:$B$5,2),VLOOKUP(INT(U145),'Pontszamok-Osszesites'!$D$1:$E$5,2)))</f>
        <v>-</v>
      </c>
      <c r="Q145" s="48" t="s">
        <v>258</v>
      </c>
      <c r="R145" s="48" t="s">
        <v>158</v>
      </c>
      <c r="S145" s="45"/>
      <c r="T145" s="33">
        <f>IF(AND(OR(D145&lt;'Pontszamok-Osszesites'!$G$2,E145&lt;'Pontszamok-Osszesites'!$H$2),OR(G145&lt;'Pontszamok-Osszesites'!$J$2,H145&lt;'Pontszamok-Osszesites'!$K$2),OR(J145&lt;'Pontszamok-Osszesites'!$M$2,K145&lt;'Pontszamok-Osszesites'!$N$2)),0,INT(MAX(D145+E145,G145+H145,J145+K145)+0.5))</f>
        <v>0</v>
      </c>
      <c r="U145" s="33">
        <f t="shared" si="4"/>
        <v>0</v>
      </c>
      <c r="V145" s="35" t="b">
        <f t="shared" si="5"/>
        <v>1</v>
      </c>
    </row>
    <row r="146" spans="1:22" ht="15.75">
      <c r="A146" s="41">
        <v>141</v>
      </c>
      <c r="B146" s="43"/>
      <c r="C146" s="43" t="s">
        <v>97</v>
      </c>
      <c r="D146" s="42">
        <v>2.5</v>
      </c>
      <c r="E146" s="13">
        <v>2.5</v>
      </c>
      <c r="F146" s="23">
        <f>IF(AND(ISBLANK(D146),ISBLANK(E146)),"",IF(OR(D146&lt;'Pontszamok-Osszesites'!$G$2,E146&lt;'Pontszamok-Osszesites'!$H$2),1,VLOOKUP(ROUNDUP(D146+E146,0),'Pontszamok-Osszesites'!$A$1:$B$5,2)))</f>
        <v>1</v>
      </c>
      <c r="G146" s="13">
        <v>4.5</v>
      </c>
      <c r="H146" s="13">
        <v>6</v>
      </c>
      <c r="I146" s="23">
        <f>IF(AND(ISBLANK(G146),ISBLANK(H146)),"",IF(OR(G146&lt;'Pontszamok-Osszesites'!$J$2,H146&lt;'Pontszamok-Osszesites'!$K$2),1,VLOOKUP(ROUNDUP(G146+H146,0),'Pontszamok-Osszesites'!$A$1:$B$5,2)))</f>
        <v>2</v>
      </c>
      <c r="J146" s="13"/>
      <c r="K146" s="13"/>
      <c r="L146" s="23">
        <f>IF(AND(ISBLANK(J146),ISBLANK(K146)),"",IF(OR(J146&lt;'Pontszamok-Osszesites'!$M$2,K146&lt;'Pontszamok-Osszesites'!$N$2),1,VLOOKUP(ROUNDUP(J146+K146,0),'Pontszamok-Osszesites'!$A$1:$B$5,2)))</f>
      </c>
      <c r="M146" s="23" t="s">
        <v>290</v>
      </c>
      <c r="N146" s="13">
        <v>0</v>
      </c>
      <c r="O146" s="13">
        <v>19</v>
      </c>
      <c r="P146" s="23">
        <f>IF((V146=TRUE),"-",IF(R146="Laborfelmentett",VLOOKUP(INT(U146),'Pontszamok-Osszesites'!$A$1:$B$5,2),VLOOKUP(INT(U146),'Pontszamok-Osszesites'!$D$1:$E$5,2)))</f>
        <v>3</v>
      </c>
      <c r="Q146" s="48" t="s">
        <v>259</v>
      </c>
      <c r="R146" s="48" t="s">
        <v>159</v>
      </c>
      <c r="S146" s="45"/>
      <c r="T146" s="33">
        <f>IF(AND(OR(D146&lt;'Pontszamok-Osszesites'!$G$2,E146&lt;'Pontszamok-Osszesites'!$H$2),OR(G146&lt;'Pontszamok-Osszesites'!$J$2,H146&lt;'Pontszamok-Osszesites'!$K$2),OR(J146&lt;'Pontszamok-Osszesites'!$M$2,K146&lt;'Pontszamok-Osszesites'!$N$2)),0,INT(MAX(D146+E146,G146+H146,J146+K146)+0.5))</f>
        <v>11</v>
      </c>
      <c r="U146" s="33">
        <f t="shared" si="4"/>
        <v>30</v>
      </c>
      <c r="V146" s="35" t="b">
        <f t="shared" si="5"/>
        <v>0</v>
      </c>
    </row>
    <row r="147" spans="1:22" ht="15.75">
      <c r="A147" s="41">
        <v>142</v>
      </c>
      <c r="B147" s="43"/>
      <c r="C147" s="43" t="s">
        <v>98</v>
      </c>
      <c r="D147" s="42"/>
      <c r="E147" s="13"/>
      <c r="F147" s="23">
        <f>IF(AND(ISBLANK(D147),ISBLANK(E147)),"",IF(OR(D147&lt;'Pontszamok-Osszesites'!$G$2,E147&lt;'Pontszamok-Osszesites'!$H$2),1,VLOOKUP(ROUNDUP(D147+E147,0),'Pontszamok-Osszesites'!$A$1:$B$5,2)))</f>
      </c>
      <c r="G147" s="13"/>
      <c r="H147" s="13"/>
      <c r="I147" s="23">
        <f>IF(AND(ISBLANK(G147),ISBLANK(H147)),"",IF(OR(G147&lt;'Pontszamok-Osszesites'!$J$2,H147&lt;'Pontszamok-Osszesites'!$K$2),1,VLOOKUP(ROUNDUP(G147+H147,0),'Pontszamok-Osszesites'!$A$1:$B$5,2)))</f>
      </c>
      <c r="J147" s="13"/>
      <c r="K147" s="13"/>
      <c r="L147" s="23">
        <f>IF(AND(ISBLANK(J147),ISBLANK(K147)),"",IF(OR(J147&lt;'Pontszamok-Osszesites'!$M$2,K147&lt;'Pontszamok-Osszesites'!$N$2),1,VLOOKUP(ROUNDUP(J147+K147,0),'Pontszamok-Osszesites'!$A$1:$B$5,2)))</f>
      </c>
      <c r="M147" s="23"/>
      <c r="N147" s="13"/>
      <c r="O147" s="13"/>
      <c r="P147" s="23" t="str">
        <f>IF((V147=TRUE),"-",IF(R147="Laborfelmentett",VLOOKUP(INT(U147),'Pontszamok-Osszesites'!$A$1:$B$5,2),VLOOKUP(INT(U147),'Pontszamok-Osszesites'!$D$1:$E$5,2)))</f>
        <v>-</v>
      </c>
      <c r="Q147" s="48" t="s">
        <v>254</v>
      </c>
      <c r="R147" s="48" t="s">
        <v>153</v>
      </c>
      <c r="S147" s="45"/>
      <c r="T147" s="33">
        <f>IF(AND(OR(D147&lt;'Pontszamok-Osszesites'!$G$2,E147&lt;'Pontszamok-Osszesites'!$H$2),OR(G147&lt;'Pontszamok-Osszesites'!$J$2,H147&lt;'Pontszamok-Osszesites'!$K$2),OR(J147&lt;'Pontszamok-Osszesites'!$M$2,K147&lt;'Pontszamok-Osszesites'!$N$2)),0,INT(MAX(D147+E147,G147+H147,J147+K147)+0.5))</f>
        <v>0</v>
      </c>
      <c r="U147" s="33">
        <f t="shared" si="4"/>
        <v>0</v>
      </c>
      <c r="V147" s="35" t="b">
        <f t="shared" si="5"/>
        <v>1</v>
      </c>
    </row>
    <row r="148" spans="1:22" ht="15.75">
      <c r="A148" s="41">
        <v>143</v>
      </c>
      <c r="B148" s="43"/>
      <c r="C148" s="43" t="s">
        <v>26</v>
      </c>
      <c r="D148" s="42"/>
      <c r="E148" s="13"/>
      <c r="F148" s="23">
        <f>IF(AND(ISBLANK(D148),ISBLANK(E148)),"",IF(OR(D148&lt;'Pontszamok-Osszesites'!$G$2,E148&lt;'Pontszamok-Osszesites'!$H$2),1,VLOOKUP(ROUNDUP(D148+E148,0),'Pontszamok-Osszesites'!$A$1:$B$5,2)))</f>
      </c>
      <c r="G148" s="13"/>
      <c r="H148" s="13"/>
      <c r="I148" s="23">
        <f>IF(AND(ISBLANK(G148),ISBLANK(H148)),"",IF(OR(G148&lt;'Pontszamok-Osszesites'!$J$2,H148&lt;'Pontszamok-Osszesites'!$K$2),1,VLOOKUP(ROUNDUP(G148+H148,0),'Pontszamok-Osszesites'!$A$1:$B$5,2)))</f>
      </c>
      <c r="J148" s="13"/>
      <c r="K148" s="13"/>
      <c r="L148" s="23">
        <f>IF(AND(ISBLANK(J148),ISBLANK(K148)),"",IF(OR(J148&lt;'Pontszamok-Osszesites'!$M$2,K148&lt;'Pontszamok-Osszesites'!$N$2),1,VLOOKUP(ROUNDUP(J148+K148,0),'Pontszamok-Osszesites'!$A$1:$B$5,2)))</f>
      </c>
      <c r="M148" s="23"/>
      <c r="N148" s="13"/>
      <c r="O148" s="13"/>
      <c r="P148" s="23" t="str">
        <f>IF((V148=TRUE),"-",IF(R148="Laborfelmentett",VLOOKUP(INT(U148),'Pontszamok-Osszesites'!$A$1:$B$5,2),VLOOKUP(INT(U148),'Pontszamok-Osszesites'!$D$1:$E$5,2)))</f>
        <v>-</v>
      </c>
      <c r="Q148" s="48" t="s">
        <v>254</v>
      </c>
      <c r="R148" s="48" t="s">
        <v>153</v>
      </c>
      <c r="S148" s="45"/>
      <c r="T148" s="33">
        <f>IF(AND(OR(D148&lt;'Pontszamok-Osszesites'!$G$2,E148&lt;'Pontszamok-Osszesites'!$H$2),OR(G148&lt;'Pontszamok-Osszesites'!$J$2,H148&lt;'Pontszamok-Osszesites'!$K$2),OR(J148&lt;'Pontszamok-Osszesites'!$M$2,K148&lt;'Pontszamok-Osszesites'!$N$2)),0,INT(MAX(D148+E148,G148+H148,J148+K148)+0.5))</f>
        <v>0</v>
      </c>
      <c r="U148" s="33">
        <f t="shared" si="4"/>
        <v>0</v>
      </c>
      <c r="V148" s="35" t="b">
        <f t="shared" si="5"/>
        <v>1</v>
      </c>
    </row>
    <row r="149" spans="1:22" ht="15.75">
      <c r="A149" s="41">
        <v>144</v>
      </c>
      <c r="B149" s="43"/>
      <c r="C149" s="43" t="s">
        <v>21</v>
      </c>
      <c r="D149" s="42"/>
      <c r="E149" s="13"/>
      <c r="F149" s="23">
        <f>IF(AND(ISBLANK(D149),ISBLANK(E149)),"",IF(OR(D149&lt;'Pontszamok-Osszesites'!$G$2,E149&lt;'Pontszamok-Osszesites'!$H$2),1,VLOOKUP(ROUNDUP(D149+E149,0),'Pontszamok-Osszesites'!$A$1:$B$5,2)))</f>
      </c>
      <c r="G149" s="13"/>
      <c r="H149" s="13"/>
      <c r="I149" s="23">
        <f>IF(AND(ISBLANK(G149),ISBLANK(H149)),"",IF(OR(G149&lt;'Pontszamok-Osszesites'!$J$2,H149&lt;'Pontszamok-Osszesites'!$K$2),1,VLOOKUP(ROUNDUP(G149+H149,0),'Pontszamok-Osszesites'!$A$1:$B$5,2)))</f>
      </c>
      <c r="J149" s="13"/>
      <c r="K149" s="13"/>
      <c r="L149" s="23">
        <f>IF(AND(ISBLANK(J149),ISBLANK(K149)),"",IF(OR(J149&lt;'Pontszamok-Osszesites'!$M$2,K149&lt;'Pontszamok-Osszesites'!$N$2),1,VLOOKUP(ROUNDUP(J149+K149,0),'Pontszamok-Osszesites'!$A$1:$B$5,2)))</f>
      </c>
      <c r="M149" s="23"/>
      <c r="N149" s="13"/>
      <c r="O149" s="13"/>
      <c r="P149" s="23" t="str">
        <f>IF((V149=TRUE),"-",IF(R149="Laborfelmentett",VLOOKUP(INT(U149),'Pontszamok-Osszesites'!$A$1:$B$5,2),VLOOKUP(INT(U149),'Pontszamok-Osszesites'!$D$1:$E$5,2)))</f>
        <v>-</v>
      </c>
      <c r="Q149" s="48" t="s">
        <v>257</v>
      </c>
      <c r="R149" s="48" t="s">
        <v>156</v>
      </c>
      <c r="S149" s="45"/>
      <c r="T149" s="33">
        <f>IF(AND(OR(D149&lt;'Pontszamok-Osszesites'!$G$2,E149&lt;'Pontszamok-Osszesites'!$H$2),OR(G149&lt;'Pontszamok-Osszesites'!$J$2,H149&lt;'Pontszamok-Osszesites'!$K$2),OR(J149&lt;'Pontszamok-Osszesites'!$M$2,K149&lt;'Pontszamok-Osszesites'!$N$2)),0,INT(MAX(D149+E149,G149+H149,J149+K149)+0.5))</f>
        <v>0</v>
      </c>
      <c r="U149" s="33">
        <f t="shared" si="4"/>
        <v>0</v>
      </c>
      <c r="V149" s="35" t="b">
        <f t="shared" si="5"/>
        <v>1</v>
      </c>
    </row>
    <row r="150" spans="1:22" ht="15.75">
      <c r="A150" s="41">
        <v>145</v>
      </c>
      <c r="B150" s="43"/>
      <c r="C150" s="43" t="s">
        <v>217</v>
      </c>
      <c r="D150" s="42"/>
      <c r="E150" s="13"/>
      <c r="F150" s="23">
        <f>IF(AND(ISBLANK(D150),ISBLANK(E150)),"",IF(OR(D150&lt;'Pontszamok-Osszesites'!$G$2,E150&lt;'Pontszamok-Osszesites'!$H$2),1,VLOOKUP(ROUNDUP(D150+E150,0),'Pontszamok-Osszesites'!$A$1:$B$5,2)))</f>
      </c>
      <c r="G150" s="13"/>
      <c r="H150" s="13"/>
      <c r="I150" s="23">
        <f>IF(AND(ISBLANK(G150),ISBLANK(H150)),"",IF(OR(G150&lt;'Pontszamok-Osszesites'!$J$2,H150&lt;'Pontszamok-Osszesites'!$K$2),1,VLOOKUP(ROUNDUP(G150+H150,0),'Pontszamok-Osszesites'!$A$1:$B$5,2)))</f>
      </c>
      <c r="J150" s="13"/>
      <c r="K150" s="13"/>
      <c r="L150" s="23">
        <f>IF(AND(ISBLANK(J150),ISBLANK(K150)),"",IF(OR(J150&lt;'Pontszamok-Osszesites'!$M$2,K150&lt;'Pontszamok-Osszesites'!$N$2),1,VLOOKUP(ROUNDUP(J150+K150,0),'Pontszamok-Osszesites'!$A$1:$B$5,2)))</f>
      </c>
      <c r="M150" s="23"/>
      <c r="N150" s="13"/>
      <c r="O150" s="13"/>
      <c r="P150" s="23" t="str">
        <f>IF((V150=TRUE),"-",IF(R150="Laborfelmentett",VLOOKUP(INT(U150),'Pontszamok-Osszesites'!$A$1:$B$5,2),VLOOKUP(INT(U150),'Pontszamok-Osszesites'!$D$1:$E$5,2)))</f>
        <v>-</v>
      </c>
      <c r="Q150" s="48" t="s">
        <v>257</v>
      </c>
      <c r="R150" s="48" t="s">
        <v>157</v>
      </c>
      <c r="S150" s="45"/>
      <c r="T150" s="33">
        <f>IF(AND(OR(D150&lt;'Pontszamok-Osszesites'!$G$2,E150&lt;'Pontszamok-Osszesites'!$H$2),OR(G150&lt;'Pontszamok-Osszesites'!$J$2,H150&lt;'Pontszamok-Osszesites'!$K$2),OR(J150&lt;'Pontszamok-Osszesites'!$M$2,K150&lt;'Pontszamok-Osszesites'!$N$2)),0,INT(MAX(D150+E150,G150+H150,J150+K150)+0.5))</f>
        <v>0</v>
      </c>
      <c r="U150" s="33">
        <f t="shared" si="4"/>
        <v>0</v>
      </c>
      <c r="V150" s="35" t="b">
        <f t="shared" si="5"/>
        <v>1</v>
      </c>
    </row>
    <row r="151" spans="1:22" ht="15.75">
      <c r="A151" s="41">
        <v>146</v>
      </c>
      <c r="B151" s="43"/>
      <c r="C151" s="43" t="s">
        <v>99</v>
      </c>
      <c r="D151" s="42"/>
      <c r="E151" s="13"/>
      <c r="F151" s="23">
        <f>IF(AND(ISBLANK(D151),ISBLANK(E151)),"",IF(OR(D151&lt;'Pontszamok-Osszesites'!$G$2,E151&lt;'Pontszamok-Osszesites'!$H$2),1,VLOOKUP(ROUNDUP(D151+E151,0),'Pontszamok-Osszesites'!$A$1:$B$5,2)))</f>
      </c>
      <c r="G151" s="13"/>
      <c r="H151" s="13"/>
      <c r="I151" s="23">
        <f>IF(AND(ISBLANK(G151),ISBLANK(H151)),"",IF(OR(G151&lt;'Pontszamok-Osszesites'!$J$2,H151&lt;'Pontszamok-Osszesites'!$K$2),1,VLOOKUP(ROUNDUP(G151+H151,0),'Pontszamok-Osszesites'!$A$1:$B$5,2)))</f>
      </c>
      <c r="J151" s="13"/>
      <c r="K151" s="13"/>
      <c r="L151" s="23">
        <f>IF(AND(ISBLANK(J151),ISBLANK(K151)),"",IF(OR(J151&lt;'Pontszamok-Osszesites'!$M$2,K151&lt;'Pontszamok-Osszesites'!$N$2),1,VLOOKUP(ROUNDUP(J151+K151,0),'Pontszamok-Osszesites'!$A$1:$B$5,2)))</f>
      </c>
      <c r="M151" s="23"/>
      <c r="N151" s="13"/>
      <c r="O151" s="13"/>
      <c r="P151" s="23" t="str">
        <f>IF((V151=TRUE),"-",IF(R151="Laborfelmentett",VLOOKUP(INT(U151),'Pontszamok-Osszesites'!$A$1:$B$5,2),VLOOKUP(INT(U151),'Pontszamok-Osszesites'!$D$1:$E$5,2)))</f>
        <v>-</v>
      </c>
      <c r="Q151" s="48" t="s">
        <v>257</v>
      </c>
      <c r="R151" s="48" t="s">
        <v>157</v>
      </c>
      <c r="S151" s="45"/>
      <c r="T151" s="33">
        <f>IF(AND(OR(D151&lt;'Pontszamok-Osszesites'!$G$2,E151&lt;'Pontszamok-Osszesites'!$H$2),OR(G151&lt;'Pontszamok-Osszesites'!$J$2,H151&lt;'Pontszamok-Osszesites'!$K$2),OR(J151&lt;'Pontszamok-Osszesites'!$M$2,K151&lt;'Pontszamok-Osszesites'!$N$2)),0,INT(MAX(D151+E151,G151+H151,J151+K151)+0.5))</f>
        <v>0</v>
      </c>
      <c r="U151" s="33">
        <f t="shared" si="4"/>
        <v>0</v>
      </c>
      <c r="V151" s="35" t="b">
        <f t="shared" si="5"/>
        <v>1</v>
      </c>
    </row>
    <row r="152" spans="1:22" ht="15.75">
      <c r="A152" s="41">
        <v>147</v>
      </c>
      <c r="B152" s="43"/>
      <c r="C152" s="43" t="s">
        <v>218</v>
      </c>
      <c r="D152" s="42">
        <v>2</v>
      </c>
      <c r="E152" s="13">
        <v>4</v>
      </c>
      <c r="F152" s="23">
        <f>IF(AND(ISBLANK(D152),ISBLANK(E152)),"",IF(OR(D152&lt;'Pontszamok-Osszesites'!$G$2,E152&lt;'Pontszamok-Osszesites'!$H$2),1,VLOOKUP(ROUNDUP(D152+E152,0),'Pontszamok-Osszesites'!$A$1:$B$5,2)))</f>
        <v>1</v>
      </c>
      <c r="G152" s="13">
        <v>0</v>
      </c>
      <c r="H152" s="13"/>
      <c r="I152" s="23">
        <f>IF(AND(ISBLANK(G152),ISBLANK(H152)),"",IF(OR(G152&lt;'Pontszamok-Osszesites'!$J$2,H152&lt;'Pontszamok-Osszesites'!$K$2),1,VLOOKUP(ROUNDUP(G152+H152,0),'Pontszamok-Osszesites'!$A$1:$B$5,2)))</f>
        <v>1</v>
      </c>
      <c r="J152" s="13">
        <v>3.5</v>
      </c>
      <c r="K152" s="13">
        <v>7</v>
      </c>
      <c r="L152" s="23">
        <f>IF(AND(ISBLANK(J152),ISBLANK(K152)),"",IF(OR(J152&lt;'Pontszamok-Osszesites'!$M$2,K152&lt;'Pontszamok-Osszesites'!$N$2),1,VLOOKUP(ROUNDUP(J152+K152,0),'Pontszamok-Osszesites'!$A$1:$B$5,2)))</f>
        <v>2</v>
      </c>
      <c r="M152" s="23"/>
      <c r="N152" s="13"/>
      <c r="O152" s="13">
        <v>18</v>
      </c>
      <c r="P152" s="23">
        <f>IF((V152=TRUE),"-",IF(R152="Laborfelmentett",VLOOKUP(INT(U152),'Pontszamok-Osszesites'!$A$1:$B$5,2),VLOOKUP(INT(U152),'Pontszamok-Osszesites'!$D$1:$E$5,2)))</f>
        <v>1</v>
      </c>
      <c r="Q152" s="48" t="s">
        <v>259</v>
      </c>
      <c r="R152" s="48" t="s">
        <v>159</v>
      </c>
      <c r="S152" s="45"/>
      <c r="T152" s="33">
        <f>IF(AND(OR(D152&lt;'Pontszamok-Osszesites'!$G$2,E152&lt;'Pontszamok-Osszesites'!$H$2),OR(G152&lt;'Pontszamok-Osszesites'!$J$2,H152&lt;'Pontszamok-Osszesites'!$K$2),OR(J152&lt;'Pontszamok-Osszesites'!$M$2,K152&lt;'Pontszamok-Osszesites'!$N$2)),0,INT(MAX(D152+E152,G152+H152,J152+K152)+0.5))</f>
        <v>11</v>
      </c>
      <c r="U152" s="33">
        <f t="shared" si="4"/>
        <v>0</v>
      </c>
      <c r="V152" s="35" t="b">
        <f t="shared" si="5"/>
        <v>0</v>
      </c>
    </row>
    <row r="153" spans="1:22" ht="15.75">
      <c r="A153" s="41">
        <v>148</v>
      </c>
      <c r="B153" s="43"/>
      <c r="C153" s="43" t="s">
        <v>100</v>
      </c>
      <c r="D153" s="42"/>
      <c r="E153" s="13"/>
      <c r="F153" s="23">
        <f>IF(AND(ISBLANK(D153),ISBLANK(E153)),"",IF(OR(D153&lt;'Pontszamok-Osszesites'!$G$2,E153&lt;'Pontszamok-Osszesites'!$H$2),1,VLOOKUP(ROUNDUP(D153+E153,0),'Pontszamok-Osszesites'!$A$1:$B$5,2)))</f>
      </c>
      <c r="G153" s="13"/>
      <c r="H153" s="13"/>
      <c r="I153" s="23">
        <f>IF(AND(ISBLANK(G153),ISBLANK(H153)),"",IF(OR(G153&lt;'Pontszamok-Osszesites'!$J$2,H153&lt;'Pontszamok-Osszesites'!$K$2),1,VLOOKUP(ROUNDUP(G153+H153,0),'Pontszamok-Osszesites'!$A$1:$B$5,2)))</f>
      </c>
      <c r="J153" s="13"/>
      <c r="K153" s="13"/>
      <c r="L153" s="23">
        <f>IF(AND(ISBLANK(J153),ISBLANK(K153)),"",IF(OR(J153&lt;'Pontszamok-Osszesites'!$M$2,K153&lt;'Pontszamok-Osszesites'!$N$2),1,VLOOKUP(ROUNDUP(J153+K153,0),'Pontszamok-Osszesites'!$A$1:$B$5,2)))</f>
      </c>
      <c r="M153" s="23"/>
      <c r="N153" s="13"/>
      <c r="O153" s="13"/>
      <c r="P153" s="23" t="str">
        <f>IF((V153=TRUE),"-",IF(R153="Laborfelmentett",VLOOKUP(INT(U153),'Pontszamok-Osszesites'!$A$1:$B$5,2),VLOOKUP(INT(U153),'Pontszamok-Osszesites'!$D$1:$E$5,2)))</f>
        <v>-</v>
      </c>
      <c r="Q153" s="48" t="s">
        <v>253</v>
      </c>
      <c r="R153" s="48" t="s">
        <v>151</v>
      </c>
      <c r="S153" s="45"/>
      <c r="T153" s="33">
        <f>IF(AND(OR(D153&lt;'Pontszamok-Osszesites'!$G$2,E153&lt;'Pontszamok-Osszesites'!$H$2),OR(G153&lt;'Pontszamok-Osszesites'!$J$2,H153&lt;'Pontszamok-Osszesites'!$K$2),OR(J153&lt;'Pontszamok-Osszesites'!$M$2,K153&lt;'Pontszamok-Osszesites'!$N$2)),0,INT(MAX(D153+E153,G153+H153,J153+K153)+0.5))</f>
        <v>0</v>
      </c>
      <c r="U153" s="33">
        <f t="shared" si="4"/>
        <v>0</v>
      </c>
      <c r="V153" s="35" t="b">
        <f t="shared" si="5"/>
        <v>1</v>
      </c>
    </row>
    <row r="154" spans="1:22" ht="15.75">
      <c r="A154" s="41">
        <v>149</v>
      </c>
      <c r="B154" s="43"/>
      <c r="C154" s="43" t="s">
        <v>101</v>
      </c>
      <c r="D154" s="42"/>
      <c r="E154" s="13"/>
      <c r="F154" s="23">
        <f>IF(AND(ISBLANK(D154),ISBLANK(E154)),"",IF(OR(D154&lt;'Pontszamok-Osszesites'!$G$2,E154&lt;'Pontszamok-Osszesites'!$H$2),1,VLOOKUP(ROUNDUP(D154+E154,0),'Pontszamok-Osszesites'!$A$1:$B$5,2)))</f>
      </c>
      <c r="G154" s="13"/>
      <c r="H154" s="13"/>
      <c r="I154" s="23">
        <f>IF(AND(ISBLANK(G154),ISBLANK(H154)),"",IF(OR(G154&lt;'Pontszamok-Osszesites'!$J$2,H154&lt;'Pontszamok-Osszesites'!$K$2),1,VLOOKUP(ROUNDUP(G154+H154,0),'Pontszamok-Osszesites'!$A$1:$B$5,2)))</f>
      </c>
      <c r="J154" s="13"/>
      <c r="K154" s="13"/>
      <c r="L154" s="23">
        <f>IF(AND(ISBLANK(J154),ISBLANK(K154)),"",IF(OR(J154&lt;'Pontszamok-Osszesites'!$M$2,K154&lt;'Pontszamok-Osszesites'!$N$2),1,VLOOKUP(ROUNDUP(J154+K154,0),'Pontszamok-Osszesites'!$A$1:$B$5,2)))</f>
      </c>
      <c r="M154" s="23"/>
      <c r="N154" s="13"/>
      <c r="O154" s="13"/>
      <c r="P154" s="23" t="str">
        <f>IF((V154=TRUE),"-",IF(R154="Laborfelmentett",VLOOKUP(INT(U154),'Pontszamok-Osszesites'!$A$1:$B$5,2),VLOOKUP(INT(U154),'Pontszamok-Osszesites'!$D$1:$E$5,2)))</f>
        <v>-</v>
      </c>
      <c r="Q154" s="48" t="s">
        <v>257</v>
      </c>
      <c r="R154" s="48" t="s">
        <v>156</v>
      </c>
      <c r="S154" s="45"/>
      <c r="T154" s="33">
        <f>IF(AND(OR(D154&lt;'Pontszamok-Osszesites'!$G$2,E154&lt;'Pontszamok-Osszesites'!$H$2),OR(G154&lt;'Pontszamok-Osszesites'!$J$2,H154&lt;'Pontszamok-Osszesites'!$K$2),OR(J154&lt;'Pontszamok-Osszesites'!$M$2,K154&lt;'Pontszamok-Osszesites'!$N$2)),0,INT(MAX(D154+E154,G154+H154,J154+K154)+0.5))</f>
        <v>0</v>
      </c>
      <c r="U154" s="33">
        <f t="shared" si="4"/>
        <v>0</v>
      </c>
      <c r="V154" s="35" t="b">
        <f t="shared" si="5"/>
        <v>1</v>
      </c>
    </row>
    <row r="155" spans="1:22" ht="15.75">
      <c r="A155" s="41">
        <v>150</v>
      </c>
      <c r="B155" s="43"/>
      <c r="C155" s="43" t="s">
        <v>219</v>
      </c>
      <c r="D155" s="42"/>
      <c r="E155" s="13"/>
      <c r="F155" s="23">
        <f>IF(AND(ISBLANK(D155),ISBLANK(E155)),"",IF(OR(D155&lt;'Pontszamok-Osszesites'!$G$2,E155&lt;'Pontszamok-Osszesites'!$H$2),1,VLOOKUP(ROUNDUP(D155+E155,0),'Pontszamok-Osszesites'!$A$1:$B$5,2)))</f>
      </c>
      <c r="G155" s="13"/>
      <c r="H155" s="13"/>
      <c r="I155" s="23">
        <f>IF(AND(ISBLANK(G155),ISBLANK(H155)),"",IF(OR(G155&lt;'Pontszamok-Osszesites'!$J$2,H155&lt;'Pontszamok-Osszesites'!$K$2),1,VLOOKUP(ROUNDUP(G155+H155,0),'Pontszamok-Osszesites'!$A$1:$B$5,2)))</f>
      </c>
      <c r="J155" s="13"/>
      <c r="K155" s="13"/>
      <c r="L155" s="23">
        <f>IF(AND(ISBLANK(J155),ISBLANK(K155)),"",IF(OR(J155&lt;'Pontszamok-Osszesites'!$M$2,K155&lt;'Pontszamok-Osszesites'!$N$2),1,VLOOKUP(ROUNDUP(J155+K155,0),'Pontszamok-Osszesites'!$A$1:$B$5,2)))</f>
      </c>
      <c r="M155" s="23"/>
      <c r="N155" s="13"/>
      <c r="O155" s="13"/>
      <c r="P155" s="23" t="str">
        <f>IF((V155=TRUE),"-",IF(R155="Laborfelmentett",VLOOKUP(INT(U155),'Pontszamok-Osszesites'!$A$1:$B$5,2),VLOOKUP(INT(U155),'Pontszamok-Osszesites'!$D$1:$E$5,2)))</f>
        <v>-</v>
      </c>
      <c r="Q155" s="48"/>
      <c r="R155" s="48" t="s">
        <v>152</v>
      </c>
      <c r="S155" s="45"/>
      <c r="T155" s="33">
        <f>IF(AND(OR(D155&lt;'Pontszamok-Osszesites'!$G$2,E155&lt;'Pontszamok-Osszesites'!$H$2),OR(G155&lt;'Pontszamok-Osszesites'!$J$2,H155&lt;'Pontszamok-Osszesites'!$K$2),OR(J155&lt;'Pontszamok-Osszesites'!$M$2,K155&lt;'Pontszamok-Osszesites'!$N$2)),0,INT(MAX(D155+E155,G155+H155,J155+K155)+0.5))</f>
        <v>0</v>
      </c>
      <c r="U155" s="33">
        <f t="shared" si="4"/>
        <v>0</v>
      </c>
      <c r="V155" s="35" t="b">
        <f t="shared" si="5"/>
        <v>1</v>
      </c>
    </row>
    <row r="156" spans="1:22" ht="15.75">
      <c r="A156" s="41">
        <v>151</v>
      </c>
      <c r="B156" s="43"/>
      <c r="C156" s="43" t="s">
        <v>102</v>
      </c>
      <c r="D156" s="42"/>
      <c r="E156" s="13"/>
      <c r="F156" s="23">
        <f>IF(AND(ISBLANK(D156),ISBLANK(E156)),"",IF(OR(D156&lt;'Pontszamok-Osszesites'!$G$2,E156&lt;'Pontszamok-Osszesites'!$H$2),1,VLOOKUP(ROUNDUP(D156+E156,0),'Pontszamok-Osszesites'!$A$1:$B$5,2)))</f>
      </c>
      <c r="G156" s="13"/>
      <c r="H156" s="13"/>
      <c r="I156" s="23">
        <f>IF(AND(ISBLANK(G156),ISBLANK(H156)),"",IF(OR(G156&lt;'Pontszamok-Osszesites'!$J$2,H156&lt;'Pontszamok-Osszesites'!$K$2),1,VLOOKUP(ROUNDUP(G156+H156,0),'Pontszamok-Osszesites'!$A$1:$B$5,2)))</f>
      </c>
      <c r="J156" s="13"/>
      <c r="K156" s="13"/>
      <c r="L156" s="23">
        <f>IF(AND(ISBLANK(J156),ISBLANK(K156)),"",IF(OR(J156&lt;'Pontszamok-Osszesites'!$M$2,K156&lt;'Pontszamok-Osszesites'!$N$2),1,VLOOKUP(ROUNDUP(J156+K156,0),'Pontszamok-Osszesites'!$A$1:$B$5,2)))</f>
      </c>
      <c r="M156" s="23"/>
      <c r="N156" s="13"/>
      <c r="O156" s="13"/>
      <c r="P156" s="23" t="str">
        <f>IF((V156=TRUE),"-",IF(R156="Laborfelmentett",VLOOKUP(INT(U156),'Pontszamok-Osszesites'!$A$1:$B$5,2),VLOOKUP(INT(U156),'Pontszamok-Osszesites'!$D$1:$E$5,2)))</f>
        <v>-</v>
      </c>
      <c r="Q156" s="48" t="s">
        <v>257</v>
      </c>
      <c r="R156" s="48" t="s">
        <v>157</v>
      </c>
      <c r="S156" s="45"/>
      <c r="T156" s="33">
        <f>IF(AND(OR(D156&lt;'Pontszamok-Osszesites'!$G$2,E156&lt;'Pontszamok-Osszesites'!$H$2),OR(G156&lt;'Pontszamok-Osszesites'!$J$2,H156&lt;'Pontszamok-Osszesites'!$K$2),OR(J156&lt;'Pontszamok-Osszesites'!$M$2,K156&lt;'Pontszamok-Osszesites'!$N$2)),0,INT(MAX(D156+E156,G156+H156,J156+K156)+0.5))</f>
        <v>0</v>
      </c>
      <c r="U156" s="33">
        <f t="shared" si="4"/>
        <v>0</v>
      </c>
      <c r="V156" s="35" t="b">
        <f t="shared" si="5"/>
        <v>1</v>
      </c>
    </row>
    <row r="157" spans="1:22" ht="15.75">
      <c r="A157" s="41">
        <v>152</v>
      </c>
      <c r="B157" s="43"/>
      <c r="C157" s="43" t="s">
        <v>103</v>
      </c>
      <c r="D157" s="42"/>
      <c r="E157" s="13"/>
      <c r="F157" s="23">
        <f>IF(AND(ISBLANK(D157),ISBLANK(E157)),"",IF(OR(D157&lt;'Pontszamok-Osszesites'!$G$2,E157&lt;'Pontszamok-Osszesites'!$H$2),1,VLOOKUP(ROUNDUP(D157+E157,0),'Pontszamok-Osszesites'!$A$1:$B$5,2)))</f>
      </c>
      <c r="G157" s="13"/>
      <c r="H157" s="13"/>
      <c r="I157" s="23">
        <f>IF(AND(ISBLANK(G157),ISBLANK(H157)),"",IF(OR(G157&lt;'Pontszamok-Osszesites'!$J$2,H157&lt;'Pontszamok-Osszesites'!$K$2),1,VLOOKUP(ROUNDUP(G157+H157,0),'Pontszamok-Osszesites'!$A$1:$B$5,2)))</f>
      </c>
      <c r="J157" s="13"/>
      <c r="K157" s="13"/>
      <c r="L157" s="23">
        <f>IF(AND(ISBLANK(J157),ISBLANK(K157)),"",IF(OR(J157&lt;'Pontszamok-Osszesites'!$M$2,K157&lt;'Pontszamok-Osszesites'!$N$2),1,VLOOKUP(ROUNDUP(J157+K157,0),'Pontszamok-Osszesites'!$A$1:$B$5,2)))</f>
      </c>
      <c r="M157" s="23"/>
      <c r="N157" s="13"/>
      <c r="O157" s="13"/>
      <c r="P157" s="23" t="str">
        <f>IF((V157=TRUE),"-",IF(R157="Laborfelmentett",VLOOKUP(INT(U157),'Pontszamok-Osszesites'!$A$1:$B$5,2),VLOOKUP(INT(U157),'Pontszamok-Osszesites'!$D$1:$E$5,2)))</f>
        <v>-</v>
      </c>
      <c r="Q157" s="48" t="s">
        <v>253</v>
      </c>
      <c r="R157" s="48" t="s">
        <v>151</v>
      </c>
      <c r="S157" s="45"/>
      <c r="T157" s="33">
        <f>IF(AND(OR(D157&lt;'Pontszamok-Osszesites'!$G$2,E157&lt;'Pontszamok-Osszesites'!$H$2),OR(G157&lt;'Pontszamok-Osszesites'!$J$2,H157&lt;'Pontszamok-Osszesites'!$K$2),OR(J157&lt;'Pontszamok-Osszesites'!$M$2,K157&lt;'Pontszamok-Osszesites'!$N$2)),0,INT(MAX(D157+E157,G157+H157,J157+K157)+0.5))</f>
        <v>0</v>
      </c>
      <c r="U157" s="33">
        <f t="shared" si="4"/>
        <v>0</v>
      </c>
      <c r="V157" s="35" t="b">
        <f t="shared" si="5"/>
        <v>1</v>
      </c>
    </row>
    <row r="158" spans="1:22" ht="15.75">
      <c r="A158" s="41">
        <v>153</v>
      </c>
      <c r="B158" s="43"/>
      <c r="C158" s="43" t="s">
        <v>104</v>
      </c>
      <c r="D158" s="42"/>
      <c r="E158" s="13"/>
      <c r="F158" s="23">
        <f>IF(AND(ISBLANK(D158),ISBLANK(E158)),"",IF(OR(D158&lt;'Pontszamok-Osszesites'!$G$2,E158&lt;'Pontszamok-Osszesites'!$H$2),1,VLOOKUP(ROUNDUP(D158+E158,0),'Pontszamok-Osszesites'!$A$1:$B$5,2)))</f>
      </c>
      <c r="G158" s="13"/>
      <c r="H158" s="13"/>
      <c r="I158" s="23">
        <f>IF(AND(ISBLANK(G158),ISBLANK(H158)),"",IF(OR(G158&lt;'Pontszamok-Osszesites'!$J$2,H158&lt;'Pontszamok-Osszesites'!$K$2),1,VLOOKUP(ROUNDUP(G158+H158,0),'Pontszamok-Osszesites'!$A$1:$B$5,2)))</f>
      </c>
      <c r="J158" s="13"/>
      <c r="K158" s="13"/>
      <c r="L158" s="23">
        <f>IF(AND(ISBLANK(J158),ISBLANK(K158)),"",IF(OR(J158&lt;'Pontszamok-Osszesites'!$M$2,K158&lt;'Pontszamok-Osszesites'!$N$2),1,VLOOKUP(ROUNDUP(J158+K158,0),'Pontszamok-Osszesites'!$A$1:$B$5,2)))</f>
      </c>
      <c r="M158" s="23"/>
      <c r="N158" s="13"/>
      <c r="O158" s="13"/>
      <c r="P158" s="23" t="str">
        <f>IF((V158=TRUE),"-",IF(R158="Laborfelmentett",VLOOKUP(INT(U158),'Pontszamok-Osszesites'!$A$1:$B$5,2),VLOOKUP(INT(U158),'Pontszamok-Osszesites'!$D$1:$E$5,2)))</f>
        <v>-</v>
      </c>
      <c r="Q158" s="48" t="s">
        <v>258</v>
      </c>
      <c r="R158" s="48" t="s">
        <v>160</v>
      </c>
      <c r="S158" s="45"/>
      <c r="T158" s="33">
        <f>IF(AND(OR(D158&lt;'Pontszamok-Osszesites'!$G$2,E158&lt;'Pontszamok-Osszesites'!$H$2),OR(G158&lt;'Pontszamok-Osszesites'!$J$2,H158&lt;'Pontszamok-Osszesites'!$K$2),OR(J158&lt;'Pontszamok-Osszesites'!$M$2,K158&lt;'Pontszamok-Osszesites'!$N$2)),0,INT(MAX(D158+E158,G158+H158,J158+K158)+0.5))</f>
        <v>0</v>
      </c>
      <c r="U158" s="33">
        <f t="shared" si="4"/>
        <v>0</v>
      </c>
      <c r="V158" s="35" t="b">
        <f t="shared" si="5"/>
        <v>1</v>
      </c>
    </row>
    <row r="159" spans="1:22" ht="15.75">
      <c r="A159" s="41">
        <v>154</v>
      </c>
      <c r="B159" s="43"/>
      <c r="C159" s="43" t="s">
        <v>220</v>
      </c>
      <c r="D159" s="42"/>
      <c r="E159" s="13"/>
      <c r="F159" s="23">
        <f>IF(AND(ISBLANK(D159),ISBLANK(E159)),"",IF(OR(D159&lt;'Pontszamok-Osszesites'!$G$2,E159&lt;'Pontszamok-Osszesites'!$H$2),1,VLOOKUP(ROUNDUP(D159+E159,0),'Pontszamok-Osszesites'!$A$1:$B$5,2)))</f>
      </c>
      <c r="G159" s="13"/>
      <c r="H159" s="13"/>
      <c r="I159" s="23">
        <f>IF(AND(ISBLANK(G159),ISBLANK(H159)),"",IF(OR(G159&lt;'Pontszamok-Osszesites'!$J$2,H159&lt;'Pontszamok-Osszesites'!$K$2),1,VLOOKUP(ROUNDUP(G159+H159,0),'Pontszamok-Osszesites'!$A$1:$B$5,2)))</f>
      </c>
      <c r="J159" s="13"/>
      <c r="K159" s="13"/>
      <c r="L159" s="23">
        <f>IF(AND(ISBLANK(J159),ISBLANK(K159)),"",IF(OR(J159&lt;'Pontszamok-Osszesites'!$M$2,K159&lt;'Pontszamok-Osszesites'!$N$2),1,VLOOKUP(ROUNDUP(J159+K159,0),'Pontszamok-Osszesites'!$A$1:$B$5,2)))</f>
      </c>
      <c r="M159" s="23"/>
      <c r="N159" s="13"/>
      <c r="O159" s="13"/>
      <c r="P159" s="23" t="str">
        <f>IF((V159=TRUE),"-",IF(R159="Laborfelmentett",VLOOKUP(INT(U159),'Pontszamok-Osszesites'!$A$1:$B$5,2),VLOOKUP(INT(U159),'Pontszamok-Osszesites'!$D$1:$E$5,2)))</f>
        <v>-</v>
      </c>
      <c r="Q159" s="48" t="s">
        <v>258</v>
      </c>
      <c r="R159" s="48" t="s">
        <v>158</v>
      </c>
      <c r="S159" s="45"/>
      <c r="T159" s="33">
        <f>IF(AND(OR(D159&lt;'Pontszamok-Osszesites'!$G$2,E159&lt;'Pontszamok-Osszesites'!$H$2),OR(G159&lt;'Pontszamok-Osszesites'!$J$2,H159&lt;'Pontszamok-Osszesites'!$K$2),OR(J159&lt;'Pontszamok-Osszesites'!$M$2,K159&lt;'Pontszamok-Osszesites'!$N$2)),0,INT(MAX(D159+E159,G159+H159,J159+K159)+0.5))</f>
        <v>0</v>
      </c>
      <c r="U159" s="33">
        <f t="shared" si="4"/>
        <v>0</v>
      </c>
      <c r="V159" s="35" t="b">
        <f t="shared" si="5"/>
        <v>1</v>
      </c>
    </row>
    <row r="160" spans="1:22" ht="15.75">
      <c r="A160" s="41">
        <v>155</v>
      </c>
      <c r="B160" s="43"/>
      <c r="C160" s="43" t="s">
        <v>105</v>
      </c>
      <c r="D160" s="42"/>
      <c r="E160" s="13"/>
      <c r="F160" s="23">
        <f>IF(AND(ISBLANK(D160),ISBLANK(E160)),"",IF(OR(D160&lt;'Pontszamok-Osszesites'!$G$2,E160&lt;'Pontszamok-Osszesites'!$H$2),1,VLOOKUP(ROUNDUP(D160+E160,0),'Pontszamok-Osszesites'!$A$1:$B$5,2)))</f>
      </c>
      <c r="G160" s="13"/>
      <c r="H160" s="13"/>
      <c r="I160" s="23">
        <f>IF(AND(ISBLANK(G160),ISBLANK(H160)),"",IF(OR(G160&lt;'Pontszamok-Osszesites'!$J$2,H160&lt;'Pontszamok-Osszesites'!$K$2),1,VLOOKUP(ROUNDUP(G160+H160,0),'Pontszamok-Osszesites'!$A$1:$B$5,2)))</f>
      </c>
      <c r="J160" s="13"/>
      <c r="K160" s="13"/>
      <c r="L160" s="23">
        <f>IF(AND(ISBLANK(J160),ISBLANK(K160)),"",IF(OR(J160&lt;'Pontszamok-Osszesites'!$M$2,K160&lt;'Pontszamok-Osszesites'!$N$2),1,VLOOKUP(ROUNDUP(J160+K160,0),'Pontszamok-Osszesites'!$A$1:$B$5,2)))</f>
      </c>
      <c r="M160" s="23"/>
      <c r="N160" s="13"/>
      <c r="O160" s="13"/>
      <c r="P160" s="23" t="str">
        <f>IF((V160=TRUE),"-",IF(R160="Laborfelmentett",VLOOKUP(INT(U160),'Pontszamok-Osszesites'!$A$1:$B$5,2),VLOOKUP(INT(U160),'Pontszamok-Osszesites'!$D$1:$E$5,2)))</f>
        <v>-</v>
      </c>
      <c r="Q160" s="48" t="s">
        <v>257</v>
      </c>
      <c r="R160" s="48" t="s">
        <v>156</v>
      </c>
      <c r="S160" s="45"/>
      <c r="T160" s="33">
        <f>IF(AND(OR(D160&lt;'Pontszamok-Osszesites'!$G$2,E160&lt;'Pontszamok-Osszesites'!$H$2),OR(G160&lt;'Pontszamok-Osszesites'!$J$2,H160&lt;'Pontszamok-Osszesites'!$K$2),OR(J160&lt;'Pontszamok-Osszesites'!$M$2,K160&lt;'Pontszamok-Osszesites'!$N$2)),0,INT(MAX(D160+E160,G160+H160,J160+K160)+0.5))</f>
        <v>0</v>
      </c>
      <c r="U160" s="33">
        <f t="shared" si="4"/>
        <v>0</v>
      </c>
      <c r="V160" s="35" t="b">
        <f t="shared" si="5"/>
        <v>1</v>
      </c>
    </row>
    <row r="161" spans="1:22" ht="15.75">
      <c r="A161" s="41">
        <v>156</v>
      </c>
      <c r="B161" s="43"/>
      <c r="C161" s="43" t="s">
        <v>106</v>
      </c>
      <c r="D161" s="42"/>
      <c r="E161" s="13"/>
      <c r="F161" s="23">
        <f>IF(AND(ISBLANK(D161),ISBLANK(E161)),"",IF(OR(D161&lt;'Pontszamok-Osszesites'!$G$2,E161&lt;'Pontszamok-Osszesites'!$H$2),1,VLOOKUP(ROUNDUP(D161+E161,0),'Pontszamok-Osszesites'!$A$1:$B$5,2)))</f>
      </c>
      <c r="G161" s="13"/>
      <c r="H161" s="13"/>
      <c r="I161" s="23">
        <f>IF(AND(ISBLANK(G161),ISBLANK(H161)),"",IF(OR(G161&lt;'Pontszamok-Osszesites'!$J$2,H161&lt;'Pontszamok-Osszesites'!$K$2),1,VLOOKUP(ROUNDUP(G161+H161,0),'Pontszamok-Osszesites'!$A$1:$B$5,2)))</f>
      </c>
      <c r="J161" s="13"/>
      <c r="K161" s="13"/>
      <c r="L161" s="23">
        <f>IF(AND(ISBLANK(J161),ISBLANK(K161)),"",IF(OR(J161&lt;'Pontszamok-Osszesites'!$M$2,K161&lt;'Pontszamok-Osszesites'!$N$2),1,VLOOKUP(ROUNDUP(J161+K161,0),'Pontszamok-Osszesites'!$A$1:$B$5,2)))</f>
      </c>
      <c r="M161" s="23"/>
      <c r="N161" s="13"/>
      <c r="O161" s="13"/>
      <c r="P161" s="23" t="str">
        <f>IF((V161=TRUE),"-",IF(R161="Laborfelmentett",VLOOKUP(INT(U161),'Pontszamok-Osszesites'!$A$1:$B$5,2),VLOOKUP(INT(U161),'Pontszamok-Osszesites'!$D$1:$E$5,2)))</f>
        <v>-</v>
      </c>
      <c r="Q161" s="48" t="s">
        <v>257</v>
      </c>
      <c r="R161" s="48" t="s">
        <v>157</v>
      </c>
      <c r="S161" s="45"/>
      <c r="T161" s="33">
        <f>IF(AND(OR(D161&lt;'Pontszamok-Osszesites'!$G$2,E161&lt;'Pontszamok-Osszesites'!$H$2),OR(G161&lt;'Pontszamok-Osszesites'!$J$2,H161&lt;'Pontszamok-Osszesites'!$K$2),OR(J161&lt;'Pontszamok-Osszesites'!$M$2,K161&lt;'Pontszamok-Osszesites'!$N$2)),0,INT(MAX(D161+E161,G161+H161,J161+K161)+0.5))</f>
        <v>0</v>
      </c>
      <c r="U161" s="33">
        <f t="shared" si="4"/>
        <v>0</v>
      </c>
      <c r="V161" s="35" t="b">
        <f t="shared" si="5"/>
        <v>1</v>
      </c>
    </row>
    <row r="162" spans="1:22" ht="15.75">
      <c r="A162" s="41">
        <v>157</v>
      </c>
      <c r="B162" s="43"/>
      <c r="C162" s="43" t="s">
        <v>107</v>
      </c>
      <c r="D162" s="42"/>
      <c r="E162" s="13"/>
      <c r="F162" s="23">
        <f>IF(AND(ISBLANK(D162),ISBLANK(E162)),"",IF(OR(D162&lt;'Pontszamok-Osszesites'!$G$2,E162&lt;'Pontszamok-Osszesites'!$H$2),1,VLOOKUP(ROUNDUP(D162+E162,0),'Pontszamok-Osszesites'!$A$1:$B$5,2)))</f>
      </c>
      <c r="G162" s="13"/>
      <c r="H162" s="13"/>
      <c r="I162" s="23">
        <f>IF(AND(ISBLANK(G162),ISBLANK(H162)),"",IF(OR(G162&lt;'Pontszamok-Osszesites'!$J$2,H162&lt;'Pontszamok-Osszesites'!$K$2),1,VLOOKUP(ROUNDUP(G162+H162,0),'Pontszamok-Osszesites'!$A$1:$B$5,2)))</f>
      </c>
      <c r="J162" s="13"/>
      <c r="K162" s="13"/>
      <c r="L162" s="23">
        <f>IF(AND(ISBLANK(J162),ISBLANK(K162)),"",IF(OR(J162&lt;'Pontszamok-Osszesites'!$M$2,K162&lt;'Pontszamok-Osszesites'!$N$2),1,VLOOKUP(ROUNDUP(J162+K162,0),'Pontszamok-Osszesites'!$A$1:$B$5,2)))</f>
      </c>
      <c r="M162" s="23"/>
      <c r="N162" s="13"/>
      <c r="O162" s="13"/>
      <c r="P162" s="23" t="str">
        <f>IF((V162=TRUE),"-",IF(R162="Laborfelmentett",VLOOKUP(INT(U162),'Pontszamok-Osszesites'!$A$1:$B$5,2),VLOOKUP(INT(U162),'Pontszamok-Osszesites'!$D$1:$E$5,2)))</f>
        <v>-</v>
      </c>
      <c r="Q162" s="48" t="s">
        <v>257</v>
      </c>
      <c r="R162" s="48" t="s">
        <v>157</v>
      </c>
      <c r="S162" s="45"/>
      <c r="T162" s="33">
        <f>IF(AND(OR(D162&lt;'Pontszamok-Osszesites'!$G$2,E162&lt;'Pontszamok-Osszesites'!$H$2),OR(G162&lt;'Pontszamok-Osszesites'!$J$2,H162&lt;'Pontszamok-Osszesites'!$K$2),OR(J162&lt;'Pontszamok-Osszesites'!$M$2,K162&lt;'Pontszamok-Osszesites'!$N$2)),0,INT(MAX(D162+E162,G162+H162,J162+K162)+0.5))</f>
        <v>0</v>
      </c>
      <c r="U162" s="33">
        <f t="shared" si="4"/>
        <v>0</v>
      </c>
      <c r="V162" s="35" t="b">
        <f t="shared" si="5"/>
        <v>1</v>
      </c>
    </row>
    <row r="163" spans="1:22" ht="15.75">
      <c r="A163" s="41">
        <v>158</v>
      </c>
      <c r="B163" s="43"/>
      <c r="C163" s="43" t="s">
        <v>221</v>
      </c>
      <c r="D163" s="42"/>
      <c r="E163" s="13"/>
      <c r="F163" s="23">
        <f>IF(AND(ISBLANK(D163),ISBLANK(E163)),"",IF(OR(D163&lt;'Pontszamok-Osszesites'!$G$2,E163&lt;'Pontszamok-Osszesites'!$H$2),1,VLOOKUP(ROUNDUP(D163+E163,0),'Pontszamok-Osszesites'!$A$1:$B$5,2)))</f>
      </c>
      <c r="G163" s="13"/>
      <c r="H163" s="13"/>
      <c r="I163" s="23">
        <f>IF(AND(ISBLANK(G163),ISBLANK(H163)),"",IF(OR(G163&lt;'Pontszamok-Osszesites'!$J$2,H163&lt;'Pontszamok-Osszesites'!$K$2),1,VLOOKUP(ROUNDUP(G163+H163,0),'Pontszamok-Osszesites'!$A$1:$B$5,2)))</f>
      </c>
      <c r="J163" s="13"/>
      <c r="K163" s="13"/>
      <c r="L163" s="23">
        <f>IF(AND(ISBLANK(J163),ISBLANK(K163)),"",IF(OR(J163&lt;'Pontszamok-Osszesites'!$M$2,K163&lt;'Pontszamok-Osszesites'!$N$2),1,VLOOKUP(ROUNDUP(J163+K163,0),'Pontszamok-Osszesites'!$A$1:$B$5,2)))</f>
      </c>
      <c r="M163" s="23"/>
      <c r="N163" s="13"/>
      <c r="O163" s="13"/>
      <c r="P163" s="23" t="str">
        <f>IF((V163=TRUE),"-",IF(R163="Laborfelmentett",VLOOKUP(INT(U163),'Pontszamok-Osszesites'!$A$1:$B$5,2),VLOOKUP(INT(U163),'Pontszamok-Osszesites'!$D$1:$E$5,2)))</f>
        <v>-</v>
      </c>
      <c r="Q163" s="48" t="s">
        <v>256</v>
      </c>
      <c r="R163" s="48" t="s">
        <v>155</v>
      </c>
      <c r="S163" s="45"/>
      <c r="T163" s="33">
        <f>IF(AND(OR(D163&lt;'Pontszamok-Osszesites'!$G$2,E163&lt;'Pontszamok-Osszesites'!$H$2),OR(G163&lt;'Pontszamok-Osszesites'!$J$2,H163&lt;'Pontszamok-Osszesites'!$K$2),OR(J163&lt;'Pontszamok-Osszesites'!$M$2,K163&lt;'Pontszamok-Osszesites'!$N$2)),0,INT(MAX(D163+E163,G163+H163,J163+K163)+0.5))</f>
        <v>0</v>
      </c>
      <c r="U163" s="33">
        <f t="shared" si="4"/>
        <v>0</v>
      </c>
      <c r="V163" s="35" t="b">
        <f t="shared" si="5"/>
        <v>1</v>
      </c>
    </row>
    <row r="164" spans="1:22" ht="15.75">
      <c r="A164" s="41">
        <v>159</v>
      </c>
      <c r="B164" s="43"/>
      <c r="C164" s="43" t="s">
        <v>108</v>
      </c>
      <c r="D164" s="42"/>
      <c r="E164" s="13"/>
      <c r="F164" s="23">
        <f>IF(AND(ISBLANK(D164),ISBLANK(E164)),"",IF(OR(D164&lt;'Pontszamok-Osszesites'!$G$2,E164&lt;'Pontszamok-Osszesites'!$H$2),1,VLOOKUP(ROUNDUP(D164+E164,0),'Pontszamok-Osszesites'!$A$1:$B$5,2)))</f>
      </c>
      <c r="G164" s="13"/>
      <c r="H164" s="13"/>
      <c r="I164" s="23">
        <f>IF(AND(ISBLANK(G164),ISBLANK(H164)),"",IF(OR(G164&lt;'Pontszamok-Osszesites'!$J$2,H164&lt;'Pontszamok-Osszesites'!$K$2),1,VLOOKUP(ROUNDUP(G164+H164,0),'Pontszamok-Osszesites'!$A$1:$B$5,2)))</f>
      </c>
      <c r="J164" s="13"/>
      <c r="K164" s="13"/>
      <c r="L164" s="23">
        <f>IF(AND(ISBLANK(J164),ISBLANK(K164)),"",IF(OR(J164&lt;'Pontszamok-Osszesites'!$M$2,K164&lt;'Pontszamok-Osszesites'!$N$2),1,VLOOKUP(ROUNDUP(J164+K164,0),'Pontszamok-Osszesites'!$A$1:$B$5,2)))</f>
      </c>
      <c r="M164" s="23"/>
      <c r="N164" s="13"/>
      <c r="O164" s="13"/>
      <c r="P164" s="23" t="str">
        <f>IF((V164=TRUE),"-",IF(R164="Laborfelmentett",VLOOKUP(INT(U164),'Pontszamok-Osszesites'!$A$1:$B$5,2),VLOOKUP(INT(U164),'Pontszamok-Osszesites'!$D$1:$E$5,2)))</f>
        <v>-</v>
      </c>
      <c r="Q164" s="48" t="s">
        <v>258</v>
      </c>
      <c r="R164" s="48" t="s">
        <v>158</v>
      </c>
      <c r="S164" s="45"/>
      <c r="T164" s="33">
        <f>IF(AND(OR(D164&lt;'Pontszamok-Osszesites'!$G$2,E164&lt;'Pontszamok-Osszesites'!$H$2),OR(G164&lt;'Pontszamok-Osszesites'!$J$2,H164&lt;'Pontszamok-Osszesites'!$K$2),OR(J164&lt;'Pontszamok-Osszesites'!$M$2,K164&lt;'Pontszamok-Osszesites'!$N$2)),0,INT(MAX(D164+E164,G164+H164,J164+K164)+0.5))</f>
        <v>0</v>
      </c>
      <c r="U164" s="33">
        <f t="shared" si="4"/>
        <v>0</v>
      </c>
      <c r="V164" s="35" t="b">
        <f t="shared" si="5"/>
        <v>1</v>
      </c>
    </row>
    <row r="165" spans="1:22" ht="15.75">
      <c r="A165" s="41">
        <v>160</v>
      </c>
      <c r="B165" s="43"/>
      <c r="C165" s="43" t="s">
        <v>109</v>
      </c>
      <c r="D165" s="42"/>
      <c r="E165" s="13"/>
      <c r="F165" s="23">
        <f>IF(AND(ISBLANK(D165),ISBLANK(E165)),"",IF(OR(D165&lt;'Pontszamok-Osszesites'!$G$2,E165&lt;'Pontszamok-Osszesites'!$H$2),1,VLOOKUP(ROUNDUP(D165+E165,0),'Pontszamok-Osszesites'!$A$1:$B$5,2)))</f>
      </c>
      <c r="G165" s="13"/>
      <c r="H165" s="13"/>
      <c r="I165" s="23">
        <f>IF(AND(ISBLANK(G165),ISBLANK(H165)),"",IF(OR(G165&lt;'Pontszamok-Osszesites'!$J$2,H165&lt;'Pontszamok-Osszesites'!$K$2),1,VLOOKUP(ROUNDUP(G165+H165,0),'Pontszamok-Osszesites'!$A$1:$B$5,2)))</f>
      </c>
      <c r="J165" s="13"/>
      <c r="K165" s="13"/>
      <c r="L165" s="23">
        <f>IF(AND(ISBLANK(J165),ISBLANK(K165)),"",IF(OR(J165&lt;'Pontszamok-Osszesites'!$M$2,K165&lt;'Pontszamok-Osszesites'!$N$2),1,VLOOKUP(ROUNDUP(J165+K165,0),'Pontszamok-Osszesites'!$A$1:$B$5,2)))</f>
      </c>
      <c r="M165" s="23"/>
      <c r="N165" s="13"/>
      <c r="O165" s="13"/>
      <c r="P165" s="23" t="str">
        <f>IF((V165=TRUE),"-",IF(R165="Laborfelmentett",VLOOKUP(INT(U165),'Pontszamok-Osszesites'!$A$1:$B$5,2),VLOOKUP(INT(U165),'Pontszamok-Osszesites'!$D$1:$E$5,2)))</f>
        <v>-</v>
      </c>
      <c r="Q165" s="48" t="s">
        <v>258</v>
      </c>
      <c r="R165" s="48" t="s">
        <v>158</v>
      </c>
      <c r="S165" s="45"/>
      <c r="T165" s="33">
        <f>IF(AND(OR(D165&lt;'Pontszamok-Osszesites'!$G$2,E165&lt;'Pontszamok-Osszesites'!$H$2),OR(G165&lt;'Pontszamok-Osszesites'!$J$2,H165&lt;'Pontszamok-Osszesites'!$K$2),OR(J165&lt;'Pontszamok-Osszesites'!$M$2,K165&lt;'Pontszamok-Osszesites'!$N$2)),0,INT(MAX(D165+E165,G165+H165,J165+K165)+0.5))</f>
        <v>0</v>
      </c>
      <c r="U165" s="33">
        <f t="shared" si="4"/>
        <v>0</v>
      </c>
      <c r="V165" s="35" t="b">
        <f t="shared" si="5"/>
        <v>1</v>
      </c>
    </row>
    <row r="166" spans="1:22" ht="15.75">
      <c r="A166" s="41">
        <v>161</v>
      </c>
      <c r="B166" s="43"/>
      <c r="C166" s="43" t="s">
        <v>110</v>
      </c>
      <c r="D166" s="42"/>
      <c r="E166" s="13"/>
      <c r="F166" s="23">
        <f>IF(AND(ISBLANK(D166),ISBLANK(E166)),"",IF(OR(D166&lt;'Pontszamok-Osszesites'!$G$2,E166&lt;'Pontszamok-Osszesites'!$H$2),1,VLOOKUP(ROUNDUP(D166+E166,0),'Pontszamok-Osszesites'!$A$1:$B$5,2)))</f>
      </c>
      <c r="G166" s="13"/>
      <c r="H166" s="13"/>
      <c r="I166" s="23">
        <f>IF(AND(ISBLANK(G166),ISBLANK(H166)),"",IF(OR(G166&lt;'Pontszamok-Osszesites'!$J$2,H166&lt;'Pontszamok-Osszesites'!$K$2),1,VLOOKUP(ROUNDUP(G166+H166,0),'Pontszamok-Osszesites'!$A$1:$B$5,2)))</f>
      </c>
      <c r="J166" s="13"/>
      <c r="K166" s="13"/>
      <c r="L166" s="23">
        <f>IF(AND(ISBLANK(J166),ISBLANK(K166)),"",IF(OR(J166&lt;'Pontszamok-Osszesites'!$M$2,K166&lt;'Pontszamok-Osszesites'!$N$2),1,VLOOKUP(ROUNDUP(J166+K166,0),'Pontszamok-Osszesites'!$A$1:$B$5,2)))</f>
      </c>
      <c r="M166" s="23"/>
      <c r="N166" s="13"/>
      <c r="O166" s="13"/>
      <c r="P166" s="23" t="str">
        <f>IF((V166=TRUE),"-",IF(R166="Laborfelmentett",VLOOKUP(INT(U166),'Pontszamok-Osszesites'!$A$1:$B$5,2),VLOOKUP(INT(U166),'Pontszamok-Osszesites'!$D$1:$E$5,2)))</f>
        <v>-</v>
      </c>
      <c r="Q166" s="48" t="s">
        <v>257</v>
      </c>
      <c r="R166" s="48" t="s">
        <v>156</v>
      </c>
      <c r="S166" s="45"/>
      <c r="T166" s="33">
        <f>IF(AND(OR(D166&lt;'Pontszamok-Osszesites'!$G$2,E166&lt;'Pontszamok-Osszesites'!$H$2),OR(G166&lt;'Pontszamok-Osszesites'!$J$2,H166&lt;'Pontszamok-Osszesites'!$K$2),OR(J166&lt;'Pontszamok-Osszesites'!$M$2,K166&lt;'Pontszamok-Osszesites'!$N$2)),0,INT(MAX(D166+E166,G166+H166,J166+K166)+0.5))</f>
        <v>0</v>
      </c>
      <c r="U166" s="33">
        <f t="shared" si="4"/>
        <v>0</v>
      </c>
      <c r="V166" s="35" t="b">
        <f t="shared" si="5"/>
        <v>1</v>
      </c>
    </row>
    <row r="167" spans="1:22" ht="15.75">
      <c r="A167" s="41">
        <v>162</v>
      </c>
      <c r="B167" s="43"/>
      <c r="C167" s="43" t="s">
        <v>222</v>
      </c>
      <c r="D167" s="42"/>
      <c r="E167" s="13"/>
      <c r="F167" s="23">
        <f>IF(AND(ISBLANK(D167),ISBLANK(E167)),"",IF(OR(D167&lt;'Pontszamok-Osszesites'!$G$2,E167&lt;'Pontszamok-Osszesites'!$H$2),1,VLOOKUP(ROUNDUP(D167+E167,0),'Pontszamok-Osszesites'!$A$1:$B$5,2)))</f>
      </c>
      <c r="G167" s="13"/>
      <c r="H167" s="13"/>
      <c r="I167" s="23">
        <f>IF(AND(ISBLANK(G167),ISBLANK(H167)),"",IF(OR(G167&lt;'Pontszamok-Osszesites'!$J$2,H167&lt;'Pontszamok-Osszesites'!$K$2),1,VLOOKUP(ROUNDUP(G167+H167,0),'Pontszamok-Osszesites'!$A$1:$B$5,2)))</f>
      </c>
      <c r="J167" s="13"/>
      <c r="K167" s="13"/>
      <c r="L167" s="23">
        <f>IF(AND(ISBLANK(J167),ISBLANK(K167)),"",IF(OR(J167&lt;'Pontszamok-Osszesites'!$M$2,K167&lt;'Pontszamok-Osszesites'!$N$2),1,VLOOKUP(ROUNDUP(J167+K167,0),'Pontszamok-Osszesites'!$A$1:$B$5,2)))</f>
      </c>
      <c r="M167" s="23"/>
      <c r="N167" s="13"/>
      <c r="O167" s="13"/>
      <c r="P167" s="23" t="str">
        <f>IF((V167=TRUE),"-",IF(R167="Laborfelmentett",VLOOKUP(INT(U167),'Pontszamok-Osszesites'!$A$1:$B$5,2),VLOOKUP(INT(U167),'Pontszamok-Osszesites'!$D$1:$E$5,2)))</f>
        <v>-</v>
      </c>
      <c r="Q167" s="48" t="s">
        <v>253</v>
      </c>
      <c r="R167" s="48" t="s">
        <v>151</v>
      </c>
      <c r="S167" s="45"/>
      <c r="T167" s="33">
        <f>IF(AND(OR(D167&lt;'Pontszamok-Osszesites'!$G$2,E167&lt;'Pontszamok-Osszesites'!$H$2),OR(G167&lt;'Pontszamok-Osszesites'!$J$2,H167&lt;'Pontszamok-Osszesites'!$K$2),OR(J167&lt;'Pontszamok-Osszesites'!$M$2,K167&lt;'Pontszamok-Osszesites'!$N$2)),0,INT(MAX(D167+E167,G167+H167,J167+K167)+0.5))</f>
        <v>0</v>
      </c>
      <c r="U167" s="33">
        <f t="shared" si="4"/>
        <v>0</v>
      </c>
      <c r="V167" s="35" t="b">
        <f t="shared" si="5"/>
        <v>1</v>
      </c>
    </row>
    <row r="168" spans="1:22" ht="15.75">
      <c r="A168" s="41">
        <v>163</v>
      </c>
      <c r="B168" s="43"/>
      <c r="C168" s="43" t="s">
        <v>111</v>
      </c>
      <c r="D168" s="42"/>
      <c r="E168" s="13"/>
      <c r="F168" s="23">
        <f>IF(AND(ISBLANK(D168),ISBLANK(E168)),"",IF(OR(D168&lt;'Pontszamok-Osszesites'!$G$2,E168&lt;'Pontszamok-Osszesites'!$H$2),1,VLOOKUP(ROUNDUP(D168+E168,0),'Pontszamok-Osszesites'!$A$1:$B$5,2)))</f>
      </c>
      <c r="G168" s="13"/>
      <c r="H168" s="13"/>
      <c r="I168" s="23">
        <f>IF(AND(ISBLANK(G168),ISBLANK(H168)),"",IF(OR(G168&lt;'Pontszamok-Osszesites'!$J$2,H168&lt;'Pontszamok-Osszesites'!$K$2),1,VLOOKUP(ROUNDUP(G168+H168,0),'Pontszamok-Osszesites'!$A$1:$B$5,2)))</f>
      </c>
      <c r="J168" s="13"/>
      <c r="K168" s="13"/>
      <c r="L168" s="23">
        <f>IF(AND(ISBLANK(J168),ISBLANK(K168)),"",IF(OR(J168&lt;'Pontszamok-Osszesites'!$M$2,K168&lt;'Pontszamok-Osszesites'!$N$2),1,VLOOKUP(ROUNDUP(J168+K168,0),'Pontszamok-Osszesites'!$A$1:$B$5,2)))</f>
      </c>
      <c r="M168" s="23"/>
      <c r="N168" s="13"/>
      <c r="O168" s="13"/>
      <c r="P168" s="23" t="str">
        <f>IF((V168=TRUE),"-",IF(R168="Laborfelmentett",VLOOKUP(INT(U168),'Pontszamok-Osszesites'!$A$1:$B$5,2),VLOOKUP(INT(U168),'Pontszamok-Osszesites'!$D$1:$E$5,2)))</f>
        <v>-</v>
      </c>
      <c r="Q168" s="48" t="s">
        <v>254</v>
      </c>
      <c r="R168" s="48" t="s">
        <v>145</v>
      </c>
      <c r="S168" s="45"/>
      <c r="T168" s="33">
        <f>IF(AND(OR(D168&lt;'Pontszamok-Osszesites'!$G$2,E168&lt;'Pontszamok-Osszesites'!$H$2),OR(G168&lt;'Pontszamok-Osszesites'!$J$2,H168&lt;'Pontszamok-Osszesites'!$K$2),OR(J168&lt;'Pontszamok-Osszesites'!$M$2,K168&lt;'Pontszamok-Osszesites'!$N$2)),0,INT(MAX(D168+E168,G168+H168,J168+K168)+0.5))</f>
        <v>0</v>
      </c>
      <c r="U168" s="33">
        <f t="shared" si="4"/>
        <v>0</v>
      </c>
      <c r="V168" s="35" t="b">
        <f t="shared" si="5"/>
        <v>1</v>
      </c>
    </row>
    <row r="169" spans="1:22" ht="15.75">
      <c r="A169" s="41">
        <v>164</v>
      </c>
      <c r="B169" s="43"/>
      <c r="C169" s="43" t="s">
        <v>112</v>
      </c>
      <c r="D169" s="42"/>
      <c r="E169" s="13"/>
      <c r="F169" s="23">
        <f>IF(AND(ISBLANK(D169),ISBLANK(E169)),"",IF(OR(D169&lt;'Pontszamok-Osszesites'!$G$2,E169&lt;'Pontszamok-Osszesites'!$H$2),1,VLOOKUP(ROUNDUP(D169+E169,0),'Pontszamok-Osszesites'!$A$1:$B$5,2)))</f>
      </c>
      <c r="G169" s="13"/>
      <c r="H169" s="13"/>
      <c r="I169" s="23">
        <f>IF(AND(ISBLANK(G169),ISBLANK(H169)),"",IF(OR(G169&lt;'Pontszamok-Osszesites'!$J$2,H169&lt;'Pontszamok-Osszesites'!$K$2),1,VLOOKUP(ROUNDUP(G169+H169,0),'Pontszamok-Osszesites'!$A$1:$B$5,2)))</f>
      </c>
      <c r="J169" s="13"/>
      <c r="K169" s="13"/>
      <c r="L169" s="23">
        <f>IF(AND(ISBLANK(J169),ISBLANK(K169)),"",IF(OR(J169&lt;'Pontszamok-Osszesites'!$M$2,K169&lt;'Pontszamok-Osszesites'!$N$2),1,VLOOKUP(ROUNDUP(J169+K169,0),'Pontszamok-Osszesites'!$A$1:$B$5,2)))</f>
      </c>
      <c r="M169" s="23"/>
      <c r="N169" s="13"/>
      <c r="O169" s="13"/>
      <c r="P169" s="23" t="str">
        <f>IF((V169=TRUE),"-",IF(R169="Laborfelmentett",VLOOKUP(INT(U169),'Pontszamok-Osszesites'!$A$1:$B$5,2),VLOOKUP(INT(U169),'Pontszamok-Osszesites'!$D$1:$E$5,2)))</f>
        <v>-</v>
      </c>
      <c r="Q169" s="48" t="s">
        <v>258</v>
      </c>
      <c r="R169" s="48" t="s">
        <v>160</v>
      </c>
      <c r="S169" s="45"/>
      <c r="T169" s="33">
        <f>IF(AND(OR(D169&lt;'Pontszamok-Osszesites'!$G$2,E169&lt;'Pontszamok-Osszesites'!$H$2),OR(G169&lt;'Pontszamok-Osszesites'!$J$2,H169&lt;'Pontszamok-Osszesites'!$K$2),OR(J169&lt;'Pontszamok-Osszesites'!$M$2,K169&lt;'Pontszamok-Osszesites'!$N$2)),0,INT(MAX(D169+E169,G169+H169,J169+K169)+0.5))</f>
        <v>0</v>
      </c>
      <c r="U169" s="33">
        <f t="shared" si="4"/>
        <v>0</v>
      </c>
      <c r="V169" s="35" t="b">
        <f t="shared" si="5"/>
        <v>1</v>
      </c>
    </row>
    <row r="170" spans="1:22" ht="15.75">
      <c r="A170" s="41">
        <v>165</v>
      </c>
      <c r="B170" s="43"/>
      <c r="C170" s="43" t="s">
        <v>113</v>
      </c>
      <c r="D170" s="42"/>
      <c r="E170" s="13"/>
      <c r="F170" s="23">
        <f>IF(AND(ISBLANK(D170),ISBLANK(E170)),"",IF(OR(D170&lt;'Pontszamok-Osszesites'!$G$2,E170&lt;'Pontszamok-Osszesites'!$H$2),1,VLOOKUP(ROUNDUP(D170+E170,0),'Pontszamok-Osszesites'!$A$1:$B$5,2)))</f>
      </c>
      <c r="G170" s="13"/>
      <c r="H170" s="13"/>
      <c r="I170" s="23">
        <f>IF(AND(ISBLANK(G170),ISBLANK(H170)),"",IF(OR(G170&lt;'Pontszamok-Osszesites'!$J$2,H170&lt;'Pontszamok-Osszesites'!$K$2),1,VLOOKUP(ROUNDUP(G170+H170,0),'Pontszamok-Osszesites'!$A$1:$B$5,2)))</f>
      </c>
      <c r="J170" s="13"/>
      <c r="K170" s="13"/>
      <c r="L170" s="23">
        <f>IF(AND(ISBLANK(J170),ISBLANK(K170)),"",IF(OR(J170&lt;'Pontszamok-Osszesites'!$M$2,K170&lt;'Pontszamok-Osszesites'!$N$2),1,VLOOKUP(ROUNDUP(J170+K170,0),'Pontszamok-Osszesites'!$A$1:$B$5,2)))</f>
      </c>
      <c r="M170" s="23"/>
      <c r="N170" s="13"/>
      <c r="O170" s="13"/>
      <c r="P170" s="23" t="str">
        <f>IF((V170=TRUE),"-",IF(R170="Laborfelmentett",VLOOKUP(INT(U170),'Pontszamok-Osszesites'!$A$1:$B$5,2),VLOOKUP(INT(U170),'Pontszamok-Osszesites'!$D$1:$E$5,2)))</f>
        <v>-</v>
      </c>
      <c r="Q170" s="48" t="s">
        <v>254</v>
      </c>
      <c r="R170" s="48" t="s">
        <v>145</v>
      </c>
      <c r="S170" s="45"/>
      <c r="T170" s="33">
        <f>IF(AND(OR(D170&lt;'Pontszamok-Osszesites'!$G$2,E170&lt;'Pontszamok-Osszesites'!$H$2),OR(G170&lt;'Pontszamok-Osszesites'!$J$2,H170&lt;'Pontszamok-Osszesites'!$K$2),OR(J170&lt;'Pontszamok-Osszesites'!$M$2,K170&lt;'Pontszamok-Osszesites'!$N$2)),0,INT(MAX(D170+E170,G170+H170,J170+K170)+0.5))</f>
        <v>0</v>
      </c>
      <c r="U170" s="33">
        <f t="shared" si="4"/>
        <v>0</v>
      </c>
      <c r="V170" s="35" t="b">
        <f t="shared" si="5"/>
        <v>1</v>
      </c>
    </row>
    <row r="171" spans="1:22" ht="15.75">
      <c r="A171" s="41">
        <v>166</v>
      </c>
      <c r="B171" s="43"/>
      <c r="C171" s="43" t="s">
        <v>114</v>
      </c>
      <c r="D171" s="42"/>
      <c r="E171" s="13"/>
      <c r="F171" s="23">
        <f>IF(AND(ISBLANK(D171),ISBLANK(E171)),"",IF(OR(D171&lt;'Pontszamok-Osszesites'!$G$2,E171&lt;'Pontszamok-Osszesites'!$H$2),1,VLOOKUP(ROUNDUP(D171+E171,0),'Pontszamok-Osszesites'!$A$1:$B$5,2)))</f>
      </c>
      <c r="G171" s="13">
        <v>3</v>
      </c>
      <c r="H171" s="13">
        <v>2.5</v>
      </c>
      <c r="I171" s="23">
        <f>IF(AND(ISBLANK(G171),ISBLANK(H171)),"",IF(OR(G171&lt;'Pontszamok-Osszesites'!$J$2,H171&lt;'Pontszamok-Osszesites'!$K$2),1,VLOOKUP(ROUNDUP(G171+H171,0),'Pontszamok-Osszesites'!$A$1:$B$5,2)))</f>
        <v>1</v>
      </c>
      <c r="J171" s="13">
        <v>5</v>
      </c>
      <c r="K171" s="13">
        <v>8.5</v>
      </c>
      <c r="L171" s="23">
        <f>IF(AND(ISBLANK(J171),ISBLANK(K171)),"",IF(OR(J171&lt;'Pontszamok-Osszesites'!$M$2,K171&lt;'Pontszamok-Osszesites'!$N$2),1,VLOOKUP(ROUNDUP(J171+K171,0),'Pontszamok-Osszesites'!$A$1:$B$5,2)))</f>
        <v>3</v>
      </c>
      <c r="M171" s="23"/>
      <c r="N171" s="13"/>
      <c r="O171" s="13"/>
      <c r="P171" s="23">
        <f>IF((V171=TRUE),"-",IF(R171="Laborfelmentett",VLOOKUP(INT(U171),'Pontszamok-Osszesites'!$A$1:$B$5,2),VLOOKUP(INT(U171),'Pontszamok-Osszesites'!$D$1:$E$5,2)))</f>
        <v>1</v>
      </c>
      <c r="Q171" s="48" t="s">
        <v>259</v>
      </c>
      <c r="R171" s="48" t="s">
        <v>159</v>
      </c>
      <c r="S171" s="45"/>
      <c r="T171" s="33">
        <f>IF(AND(OR(D171&lt;'Pontszamok-Osszesites'!$G$2,E171&lt;'Pontszamok-Osszesites'!$H$2),OR(G171&lt;'Pontszamok-Osszesites'!$J$2,H171&lt;'Pontszamok-Osszesites'!$K$2),OR(J171&lt;'Pontszamok-Osszesites'!$M$2,K171&lt;'Pontszamok-Osszesites'!$N$2)),0,INT(MAX(D171+E171,G171+H171,J171+K171)+0.5))</f>
        <v>14</v>
      </c>
      <c r="U171" s="33">
        <f t="shared" si="4"/>
        <v>0</v>
      </c>
      <c r="V171" s="35" t="b">
        <f t="shared" si="5"/>
        <v>0</v>
      </c>
    </row>
    <row r="172" spans="1:22" ht="15.75">
      <c r="A172" s="41">
        <v>167</v>
      </c>
      <c r="B172" s="43"/>
      <c r="C172" s="43" t="s">
        <v>223</v>
      </c>
      <c r="D172" s="42"/>
      <c r="E172" s="13"/>
      <c r="F172" s="23">
        <f>IF(AND(ISBLANK(D172),ISBLANK(E172)),"",IF(OR(D172&lt;'Pontszamok-Osszesites'!$G$2,E172&lt;'Pontszamok-Osszesites'!$H$2),1,VLOOKUP(ROUNDUP(D172+E172,0),'Pontszamok-Osszesites'!$A$1:$B$5,2)))</f>
      </c>
      <c r="G172" s="13"/>
      <c r="H172" s="13"/>
      <c r="I172" s="23">
        <f>IF(AND(ISBLANK(G172),ISBLANK(H172)),"",IF(OR(G172&lt;'Pontszamok-Osszesites'!$J$2,H172&lt;'Pontszamok-Osszesites'!$K$2),1,VLOOKUP(ROUNDUP(G172+H172,0),'Pontszamok-Osszesites'!$A$1:$B$5,2)))</f>
      </c>
      <c r="J172" s="13"/>
      <c r="K172" s="13"/>
      <c r="L172" s="23">
        <f>IF(AND(ISBLANK(J172),ISBLANK(K172)),"",IF(OR(J172&lt;'Pontszamok-Osszesites'!$M$2,K172&lt;'Pontszamok-Osszesites'!$N$2),1,VLOOKUP(ROUNDUP(J172+K172,0),'Pontszamok-Osszesites'!$A$1:$B$5,2)))</f>
      </c>
      <c r="M172" s="23"/>
      <c r="N172" s="13"/>
      <c r="O172" s="13"/>
      <c r="P172" s="23" t="str">
        <f>IF((V172=TRUE),"-",IF(R172="Laborfelmentett",VLOOKUP(INT(U172),'Pontszamok-Osszesites'!$A$1:$B$5,2),VLOOKUP(INT(U172),'Pontszamok-Osszesites'!$D$1:$E$5,2)))</f>
        <v>-</v>
      </c>
      <c r="Q172" s="48" t="s">
        <v>257</v>
      </c>
      <c r="R172" s="48" t="s">
        <v>157</v>
      </c>
      <c r="S172" s="45"/>
      <c r="T172" s="33">
        <f>IF(AND(OR(D172&lt;'Pontszamok-Osszesites'!$G$2,E172&lt;'Pontszamok-Osszesites'!$H$2),OR(G172&lt;'Pontszamok-Osszesites'!$J$2,H172&lt;'Pontszamok-Osszesites'!$K$2),OR(J172&lt;'Pontszamok-Osszesites'!$M$2,K172&lt;'Pontszamok-Osszesites'!$N$2)),0,INT(MAX(D172+E172,G172+H172,J172+K172)+0.5))</f>
        <v>0</v>
      </c>
      <c r="U172" s="33">
        <f t="shared" si="4"/>
        <v>0</v>
      </c>
      <c r="V172" s="35" t="b">
        <f t="shared" si="5"/>
        <v>1</v>
      </c>
    </row>
    <row r="173" spans="1:22" ht="15.75">
      <c r="A173" s="41">
        <v>168</v>
      </c>
      <c r="B173" s="43"/>
      <c r="C173" s="43" t="s">
        <v>224</v>
      </c>
      <c r="D173" s="42"/>
      <c r="E173" s="13"/>
      <c r="F173" s="23">
        <f>IF(AND(ISBLANK(D173),ISBLANK(E173)),"",IF(OR(D173&lt;'Pontszamok-Osszesites'!$G$2,E173&lt;'Pontszamok-Osszesites'!$H$2),1,VLOOKUP(ROUNDUP(D173+E173,0),'Pontszamok-Osszesites'!$A$1:$B$5,2)))</f>
      </c>
      <c r="G173" s="13"/>
      <c r="H173" s="13"/>
      <c r="I173" s="23">
        <f>IF(AND(ISBLANK(G173),ISBLANK(H173)),"",IF(OR(G173&lt;'Pontszamok-Osszesites'!$J$2,H173&lt;'Pontszamok-Osszesites'!$K$2),1,VLOOKUP(ROUNDUP(G173+H173,0),'Pontszamok-Osszesites'!$A$1:$B$5,2)))</f>
      </c>
      <c r="J173" s="13"/>
      <c r="K173" s="13"/>
      <c r="L173" s="23">
        <f>IF(AND(ISBLANK(J173),ISBLANK(K173)),"",IF(OR(J173&lt;'Pontszamok-Osszesites'!$M$2,K173&lt;'Pontszamok-Osszesites'!$N$2),1,VLOOKUP(ROUNDUP(J173+K173,0),'Pontszamok-Osszesites'!$A$1:$B$5,2)))</f>
      </c>
      <c r="M173" s="23"/>
      <c r="N173" s="13"/>
      <c r="O173" s="13"/>
      <c r="P173" s="23" t="str">
        <f>IF((V173=TRUE),"-",IF(R173="Laborfelmentett",VLOOKUP(INT(U173),'Pontszamok-Osszesites'!$A$1:$B$5,2),VLOOKUP(INT(U173),'Pontszamok-Osszesites'!$D$1:$E$5,2)))</f>
        <v>-</v>
      </c>
      <c r="Q173" s="48" t="s">
        <v>257</v>
      </c>
      <c r="R173" s="48" t="s">
        <v>157</v>
      </c>
      <c r="S173" s="45"/>
      <c r="T173" s="33">
        <f>IF(AND(OR(D173&lt;'Pontszamok-Osszesites'!$G$2,E173&lt;'Pontszamok-Osszesites'!$H$2),OR(G173&lt;'Pontszamok-Osszesites'!$J$2,H173&lt;'Pontszamok-Osszesites'!$K$2),OR(J173&lt;'Pontszamok-Osszesites'!$M$2,K173&lt;'Pontszamok-Osszesites'!$N$2)),0,INT(MAX(D173+E173,G173+H173,J173+K173)+0.5))</f>
        <v>0</v>
      </c>
      <c r="U173" s="33">
        <f t="shared" si="4"/>
        <v>0</v>
      </c>
      <c r="V173" s="35" t="b">
        <f t="shared" si="5"/>
        <v>1</v>
      </c>
    </row>
    <row r="174" spans="1:22" ht="15.75">
      <c r="A174" s="41">
        <v>169</v>
      </c>
      <c r="B174" s="43"/>
      <c r="C174" s="43" t="s">
        <v>225</v>
      </c>
      <c r="D174" s="42">
        <v>2</v>
      </c>
      <c r="E174" s="13">
        <v>0</v>
      </c>
      <c r="F174" s="23">
        <f>IF(AND(ISBLANK(D174),ISBLANK(E174)),"",IF(OR(D174&lt;'Pontszamok-Osszesites'!$G$2,E174&lt;'Pontszamok-Osszesites'!$H$2),1,VLOOKUP(ROUNDUP(D174+E174,0),'Pontszamok-Osszesites'!$A$1:$B$5,2)))</f>
        <v>1</v>
      </c>
      <c r="G174" s="13">
        <v>4</v>
      </c>
      <c r="H174" s="13">
        <v>6.5</v>
      </c>
      <c r="I174" s="23">
        <f>IF(AND(ISBLANK(G174),ISBLANK(H174)),"",IF(OR(G174&lt;'Pontszamok-Osszesites'!$J$2,H174&lt;'Pontszamok-Osszesites'!$K$2),1,VLOOKUP(ROUNDUP(G174+H174,0),'Pontszamok-Osszesites'!$A$1:$B$5,2)))</f>
        <v>2</v>
      </c>
      <c r="J174" s="13"/>
      <c r="K174" s="13"/>
      <c r="L174" s="23">
        <f>IF(AND(ISBLANK(J174),ISBLANK(K174)),"",IF(OR(J174&lt;'Pontszamok-Osszesites'!$M$2,K174&lt;'Pontszamok-Osszesites'!$N$2),1,VLOOKUP(ROUNDUP(J174+K174,0),'Pontszamok-Osszesites'!$A$1:$B$5,2)))</f>
      </c>
      <c r="M174" s="23"/>
      <c r="N174" s="13"/>
      <c r="O174" s="13"/>
      <c r="P174" s="23">
        <f>IF((V174=TRUE),"-",IF(R174="Laborfelmentett",VLOOKUP(INT(U174),'Pontszamok-Osszesites'!$A$1:$B$5,2),VLOOKUP(INT(U174),'Pontszamok-Osszesites'!$D$1:$E$5,2)))</f>
        <v>2</v>
      </c>
      <c r="Q174" s="48"/>
      <c r="R174" s="48" t="s">
        <v>152</v>
      </c>
      <c r="S174" s="45"/>
      <c r="T174" s="33">
        <f>IF(AND(OR(D174&lt;'Pontszamok-Osszesites'!$G$2,E174&lt;'Pontszamok-Osszesites'!$H$2),OR(G174&lt;'Pontszamok-Osszesites'!$J$2,H174&lt;'Pontszamok-Osszesites'!$K$2),OR(J174&lt;'Pontszamok-Osszesites'!$M$2,K174&lt;'Pontszamok-Osszesites'!$N$2)),0,INT(MAX(D174+E174,G174+H174,J174+K174)+0.5))</f>
        <v>11</v>
      </c>
      <c r="U174" s="33">
        <f t="shared" si="4"/>
        <v>11</v>
      </c>
      <c r="V174" s="35" t="b">
        <f t="shared" si="5"/>
        <v>0</v>
      </c>
    </row>
    <row r="175" spans="1:22" ht="15.75">
      <c r="A175" s="41">
        <v>170</v>
      </c>
      <c r="B175" s="43"/>
      <c r="C175" s="43" t="s">
        <v>115</v>
      </c>
      <c r="D175" s="42">
        <v>3</v>
      </c>
      <c r="E175" s="13">
        <v>1.5</v>
      </c>
      <c r="F175" s="23">
        <f>IF(AND(ISBLANK(D175),ISBLANK(E175)),"",IF(OR(D175&lt;'Pontszamok-Osszesites'!$G$2,E175&lt;'Pontszamok-Osszesites'!$H$2),1,VLOOKUP(ROUNDUP(D175+E175,0),'Pontszamok-Osszesites'!$A$1:$B$5,2)))</f>
        <v>1</v>
      </c>
      <c r="G175" s="13">
        <v>3</v>
      </c>
      <c r="H175" s="13">
        <v>5.5</v>
      </c>
      <c r="I175" s="23">
        <f>IF(AND(ISBLANK(G175),ISBLANK(H175)),"",IF(OR(G175&lt;'Pontszamok-Osszesites'!$J$2,H175&lt;'Pontszamok-Osszesites'!$K$2),1,VLOOKUP(ROUNDUP(G175+H175,0),'Pontszamok-Osszesites'!$A$1:$B$5,2)))</f>
        <v>1</v>
      </c>
      <c r="J175" s="13">
        <v>4.5</v>
      </c>
      <c r="K175" s="13">
        <v>10</v>
      </c>
      <c r="L175" s="23">
        <f>IF(AND(ISBLANK(J175),ISBLANK(K175)),"",IF(OR(J175&lt;'Pontszamok-Osszesites'!$M$2,K175&lt;'Pontszamok-Osszesites'!$N$2),1,VLOOKUP(ROUNDUP(J175+K175,0),'Pontszamok-Osszesites'!$A$1:$B$5,2)))</f>
        <v>3</v>
      </c>
      <c r="M175" s="23" t="s">
        <v>290</v>
      </c>
      <c r="N175" s="13">
        <v>0</v>
      </c>
      <c r="O175" s="13">
        <v>21</v>
      </c>
      <c r="P175" s="23">
        <f>IF((V175=TRUE),"-",IF(R175="Laborfelmentett",VLOOKUP(INT(U175),'Pontszamok-Osszesites'!$A$1:$B$5,2),VLOOKUP(INT(U175),'Pontszamok-Osszesites'!$D$1:$E$5,2)))</f>
        <v>4</v>
      </c>
      <c r="Q175" s="48" t="s">
        <v>259</v>
      </c>
      <c r="R175" s="48" t="s">
        <v>159</v>
      </c>
      <c r="S175" s="45"/>
      <c r="T175" s="33">
        <f>IF(AND(OR(D175&lt;'Pontszamok-Osszesites'!$G$2,E175&lt;'Pontszamok-Osszesites'!$H$2),OR(G175&lt;'Pontszamok-Osszesites'!$J$2,H175&lt;'Pontszamok-Osszesites'!$K$2),OR(J175&lt;'Pontszamok-Osszesites'!$M$2,K175&lt;'Pontszamok-Osszesites'!$N$2)),0,INT(MAX(D175+E175,G175+H175,J175+K175)+0.5))</f>
        <v>15</v>
      </c>
      <c r="U175" s="33">
        <f t="shared" si="4"/>
        <v>36</v>
      </c>
      <c r="V175" s="35" t="b">
        <f t="shared" si="5"/>
        <v>0</v>
      </c>
    </row>
    <row r="176" spans="1:22" ht="15.75">
      <c r="A176" s="41">
        <v>171</v>
      </c>
      <c r="B176" s="43"/>
      <c r="C176" s="43" t="s">
        <v>226</v>
      </c>
      <c r="D176" s="42"/>
      <c r="E176" s="13"/>
      <c r="F176" s="23">
        <f>IF(AND(ISBLANK(D176),ISBLANK(E176)),"",IF(OR(D176&lt;'Pontszamok-Osszesites'!$G$2,E176&lt;'Pontszamok-Osszesites'!$H$2),1,VLOOKUP(ROUNDUP(D176+E176,0),'Pontszamok-Osszesites'!$A$1:$B$5,2)))</f>
      </c>
      <c r="G176" s="13"/>
      <c r="H176" s="13"/>
      <c r="I176" s="23">
        <f>IF(AND(ISBLANK(G176),ISBLANK(H176)),"",IF(OR(G176&lt;'Pontszamok-Osszesites'!$J$2,H176&lt;'Pontszamok-Osszesites'!$K$2),1,VLOOKUP(ROUNDUP(G176+H176,0),'Pontszamok-Osszesites'!$A$1:$B$5,2)))</f>
      </c>
      <c r="J176" s="13"/>
      <c r="K176" s="13"/>
      <c r="L176" s="23">
        <f>IF(AND(ISBLANK(J176),ISBLANK(K176)),"",IF(OR(J176&lt;'Pontszamok-Osszesites'!$M$2,K176&lt;'Pontszamok-Osszesites'!$N$2),1,VLOOKUP(ROUNDUP(J176+K176,0),'Pontszamok-Osszesites'!$A$1:$B$5,2)))</f>
      </c>
      <c r="M176" s="23"/>
      <c r="N176" s="13"/>
      <c r="O176" s="13"/>
      <c r="P176" s="23" t="str">
        <f>IF((V176=TRUE),"-",IF(R176="Laborfelmentett",VLOOKUP(INT(U176),'Pontszamok-Osszesites'!$A$1:$B$5,2),VLOOKUP(INT(U176),'Pontszamok-Osszesites'!$D$1:$E$5,2)))</f>
        <v>-</v>
      </c>
      <c r="Q176" s="48" t="s">
        <v>258</v>
      </c>
      <c r="R176" s="48" t="s">
        <v>158</v>
      </c>
      <c r="S176" s="45"/>
      <c r="T176" s="33">
        <f>IF(AND(OR(D176&lt;'Pontszamok-Osszesites'!$G$2,E176&lt;'Pontszamok-Osszesites'!$H$2),OR(G176&lt;'Pontszamok-Osszesites'!$J$2,H176&lt;'Pontszamok-Osszesites'!$K$2),OR(J176&lt;'Pontszamok-Osszesites'!$M$2,K176&lt;'Pontszamok-Osszesites'!$N$2)),0,INT(MAX(D176+E176,G176+H176,J176+K176)+0.5))</f>
        <v>0</v>
      </c>
      <c r="U176" s="33">
        <f t="shared" si="4"/>
        <v>0</v>
      </c>
      <c r="V176" s="35" t="b">
        <f t="shared" si="5"/>
        <v>1</v>
      </c>
    </row>
    <row r="177" spans="1:22" ht="15.75">
      <c r="A177" s="41">
        <v>172</v>
      </c>
      <c r="B177" s="43"/>
      <c r="C177" s="43" t="s">
        <v>116</v>
      </c>
      <c r="D177" s="42"/>
      <c r="E177" s="13"/>
      <c r="F177" s="23">
        <f>IF(AND(ISBLANK(D177),ISBLANK(E177)),"",IF(OR(D177&lt;'Pontszamok-Osszesites'!$G$2,E177&lt;'Pontszamok-Osszesites'!$H$2),1,VLOOKUP(ROUNDUP(D177+E177,0),'Pontszamok-Osszesites'!$A$1:$B$5,2)))</f>
      </c>
      <c r="G177" s="13"/>
      <c r="H177" s="13"/>
      <c r="I177" s="23">
        <f>IF(AND(ISBLANK(G177),ISBLANK(H177)),"",IF(OR(G177&lt;'Pontszamok-Osszesites'!$J$2,H177&lt;'Pontszamok-Osszesites'!$K$2),1,VLOOKUP(ROUNDUP(G177+H177,0),'Pontszamok-Osszesites'!$A$1:$B$5,2)))</f>
      </c>
      <c r="J177" s="13"/>
      <c r="K177" s="13"/>
      <c r="L177" s="23">
        <f>IF(AND(ISBLANK(J177),ISBLANK(K177)),"",IF(OR(J177&lt;'Pontszamok-Osszesites'!$M$2,K177&lt;'Pontszamok-Osszesites'!$N$2),1,VLOOKUP(ROUNDUP(J177+K177,0),'Pontszamok-Osszesites'!$A$1:$B$5,2)))</f>
      </c>
      <c r="M177" s="23"/>
      <c r="N177" s="13"/>
      <c r="O177" s="13"/>
      <c r="P177" s="23" t="str">
        <f>IF((V177=TRUE),"-",IF(R177="Laborfelmentett",VLOOKUP(INT(U177),'Pontszamok-Osszesites'!$A$1:$B$5,2),VLOOKUP(INT(U177),'Pontszamok-Osszesites'!$D$1:$E$5,2)))</f>
        <v>-</v>
      </c>
      <c r="Q177" s="48" t="s">
        <v>253</v>
      </c>
      <c r="R177" s="48" t="s">
        <v>151</v>
      </c>
      <c r="S177" s="45"/>
      <c r="T177" s="33">
        <f>IF(AND(OR(D177&lt;'Pontszamok-Osszesites'!$G$2,E177&lt;'Pontszamok-Osszesites'!$H$2),OR(G177&lt;'Pontszamok-Osszesites'!$J$2,H177&lt;'Pontszamok-Osszesites'!$K$2),OR(J177&lt;'Pontszamok-Osszesites'!$M$2,K177&lt;'Pontszamok-Osszesites'!$N$2)),0,INT(MAX(D177+E177,G177+H177,J177+K177)+0.5))</f>
        <v>0</v>
      </c>
      <c r="U177" s="33">
        <f t="shared" si="4"/>
        <v>0</v>
      </c>
      <c r="V177" s="35" t="b">
        <f t="shared" si="5"/>
        <v>1</v>
      </c>
    </row>
    <row r="178" spans="1:22" ht="15.75">
      <c r="A178" s="41">
        <v>173</v>
      </c>
      <c r="B178" s="43"/>
      <c r="C178" s="43" t="s">
        <v>117</v>
      </c>
      <c r="D178" s="42"/>
      <c r="E178" s="13"/>
      <c r="F178" s="23">
        <f>IF(AND(ISBLANK(D178),ISBLANK(E178)),"",IF(OR(D178&lt;'Pontszamok-Osszesites'!$G$2,E178&lt;'Pontszamok-Osszesites'!$H$2),1,VLOOKUP(ROUNDUP(D178+E178,0),'Pontszamok-Osszesites'!$A$1:$B$5,2)))</f>
      </c>
      <c r="G178" s="13"/>
      <c r="H178" s="13"/>
      <c r="I178" s="23">
        <f>IF(AND(ISBLANK(G178),ISBLANK(H178)),"",IF(OR(G178&lt;'Pontszamok-Osszesites'!$J$2,H178&lt;'Pontszamok-Osszesites'!$K$2),1,VLOOKUP(ROUNDUP(G178+H178,0),'Pontszamok-Osszesites'!$A$1:$B$5,2)))</f>
      </c>
      <c r="J178" s="13"/>
      <c r="K178" s="13"/>
      <c r="L178" s="23">
        <f>IF(AND(ISBLANK(J178),ISBLANK(K178)),"",IF(OR(J178&lt;'Pontszamok-Osszesites'!$M$2,K178&lt;'Pontszamok-Osszesites'!$N$2),1,VLOOKUP(ROUNDUP(J178+K178,0),'Pontszamok-Osszesites'!$A$1:$B$5,2)))</f>
      </c>
      <c r="M178" s="23"/>
      <c r="N178" s="13"/>
      <c r="O178" s="13"/>
      <c r="P178" s="23" t="str">
        <f>IF((V178=TRUE),"-",IF(R178="Laborfelmentett",VLOOKUP(INT(U178),'Pontszamok-Osszesites'!$A$1:$B$5,2),VLOOKUP(INT(U178),'Pontszamok-Osszesites'!$D$1:$E$5,2)))</f>
        <v>-</v>
      </c>
      <c r="Q178" s="48" t="s">
        <v>255</v>
      </c>
      <c r="R178" s="48" t="s">
        <v>154</v>
      </c>
      <c r="S178" s="45"/>
      <c r="T178" s="33">
        <f>IF(AND(OR(D178&lt;'Pontszamok-Osszesites'!$G$2,E178&lt;'Pontszamok-Osszesites'!$H$2),OR(G178&lt;'Pontszamok-Osszesites'!$J$2,H178&lt;'Pontszamok-Osszesites'!$K$2),OR(J178&lt;'Pontszamok-Osszesites'!$M$2,K178&lt;'Pontszamok-Osszesites'!$N$2)),0,INT(MAX(D178+E178,G178+H178,J178+K178)+0.5))</f>
        <v>0</v>
      </c>
      <c r="U178" s="33">
        <f t="shared" si="4"/>
        <v>0</v>
      </c>
      <c r="V178" s="35" t="b">
        <f t="shared" si="5"/>
        <v>1</v>
      </c>
    </row>
    <row r="179" spans="1:22" ht="15.75">
      <c r="A179" s="41">
        <v>174</v>
      </c>
      <c r="B179" s="43"/>
      <c r="C179" s="43" t="s">
        <v>227</v>
      </c>
      <c r="D179" s="42"/>
      <c r="E179" s="13"/>
      <c r="F179" s="23">
        <f>IF(AND(ISBLANK(D179),ISBLANK(E179)),"",IF(OR(D179&lt;'Pontszamok-Osszesites'!$G$2,E179&lt;'Pontszamok-Osszesites'!$H$2),1,VLOOKUP(ROUNDUP(D179+E179,0),'Pontszamok-Osszesites'!$A$1:$B$5,2)))</f>
      </c>
      <c r="G179" s="13"/>
      <c r="H179" s="13"/>
      <c r="I179" s="23">
        <f>IF(AND(ISBLANK(G179),ISBLANK(H179)),"",IF(OR(G179&lt;'Pontszamok-Osszesites'!$J$2,H179&lt;'Pontszamok-Osszesites'!$K$2),1,VLOOKUP(ROUNDUP(G179+H179,0),'Pontszamok-Osszesites'!$A$1:$B$5,2)))</f>
      </c>
      <c r="J179" s="13"/>
      <c r="K179" s="13"/>
      <c r="L179" s="23">
        <f>IF(AND(ISBLANK(J179),ISBLANK(K179)),"",IF(OR(J179&lt;'Pontszamok-Osszesites'!$M$2,K179&lt;'Pontszamok-Osszesites'!$N$2),1,VLOOKUP(ROUNDUP(J179+K179,0),'Pontszamok-Osszesites'!$A$1:$B$5,2)))</f>
      </c>
      <c r="M179" s="23"/>
      <c r="N179" s="13"/>
      <c r="O179" s="13"/>
      <c r="P179" s="23" t="str">
        <f>IF((V179=TRUE),"-",IF(R179="Laborfelmentett",VLOOKUP(INT(U179),'Pontszamok-Osszesites'!$A$1:$B$5,2),VLOOKUP(INT(U179),'Pontszamok-Osszesites'!$D$1:$E$5,2)))</f>
        <v>-</v>
      </c>
      <c r="Q179" s="48" t="s">
        <v>254</v>
      </c>
      <c r="R179" s="48" t="s">
        <v>145</v>
      </c>
      <c r="S179" s="45"/>
      <c r="T179" s="33">
        <f>IF(AND(OR(D179&lt;'Pontszamok-Osszesites'!$G$2,E179&lt;'Pontszamok-Osszesites'!$H$2),OR(G179&lt;'Pontszamok-Osszesites'!$J$2,H179&lt;'Pontszamok-Osszesites'!$K$2),OR(J179&lt;'Pontszamok-Osszesites'!$M$2,K179&lt;'Pontszamok-Osszesites'!$N$2)),0,INT(MAX(D179+E179,G179+H179,J179+K179)+0.5))</f>
        <v>0</v>
      </c>
      <c r="U179" s="33">
        <f t="shared" si="4"/>
        <v>0</v>
      </c>
      <c r="V179" s="35" t="b">
        <f t="shared" si="5"/>
        <v>1</v>
      </c>
    </row>
    <row r="180" spans="1:22" ht="15.75">
      <c r="A180" s="41">
        <v>175</v>
      </c>
      <c r="B180" s="43"/>
      <c r="C180" s="43" t="s">
        <v>118</v>
      </c>
      <c r="D180" s="42"/>
      <c r="E180" s="13"/>
      <c r="F180" s="23">
        <f>IF(AND(ISBLANK(D180),ISBLANK(E180)),"",IF(OR(D180&lt;'Pontszamok-Osszesites'!$G$2,E180&lt;'Pontszamok-Osszesites'!$H$2),1,VLOOKUP(ROUNDUP(D180+E180,0),'Pontszamok-Osszesites'!$A$1:$B$5,2)))</f>
      </c>
      <c r="G180" s="13"/>
      <c r="H180" s="13"/>
      <c r="I180" s="23">
        <f>IF(AND(ISBLANK(G180),ISBLANK(H180)),"",IF(OR(G180&lt;'Pontszamok-Osszesites'!$J$2,H180&lt;'Pontszamok-Osszesites'!$K$2),1,VLOOKUP(ROUNDUP(G180+H180,0),'Pontszamok-Osszesites'!$A$1:$B$5,2)))</f>
      </c>
      <c r="J180" s="13"/>
      <c r="K180" s="13"/>
      <c r="L180" s="23">
        <f>IF(AND(ISBLANK(J180),ISBLANK(K180)),"",IF(OR(J180&lt;'Pontszamok-Osszesites'!$M$2,K180&lt;'Pontszamok-Osszesites'!$N$2),1,VLOOKUP(ROUNDUP(J180+K180,0),'Pontszamok-Osszesites'!$A$1:$B$5,2)))</f>
      </c>
      <c r="M180" s="23"/>
      <c r="N180" s="13"/>
      <c r="O180" s="13"/>
      <c r="P180" s="23" t="str">
        <f>IF((V180=TRUE),"-",IF(R180="Laborfelmentett",VLOOKUP(INT(U180),'Pontszamok-Osszesites'!$A$1:$B$5,2),VLOOKUP(INT(U180),'Pontszamok-Osszesites'!$D$1:$E$5,2)))</f>
        <v>-</v>
      </c>
      <c r="Q180" s="48" t="s">
        <v>257</v>
      </c>
      <c r="R180" s="48" t="s">
        <v>156</v>
      </c>
      <c r="S180" s="45"/>
      <c r="T180" s="33">
        <f>IF(AND(OR(D180&lt;'Pontszamok-Osszesites'!$G$2,E180&lt;'Pontszamok-Osszesites'!$H$2),OR(G180&lt;'Pontszamok-Osszesites'!$J$2,H180&lt;'Pontszamok-Osszesites'!$K$2),OR(J180&lt;'Pontszamok-Osszesites'!$M$2,K180&lt;'Pontszamok-Osszesites'!$N$2)),0,INT(MAX(D180+E180,G180+H180,J180+K180)+0.5))</f>
        <v>0</v>
      </c>
      <c r="U180" s="33">
        <f t="shared" si="4"/>
        <v>0</v>
      </c>
      <c r="V180" s="35" t="b">
        <f t="shared" si="5"/>
        <v>1</v>
      </c>
    </row>
    <row r="181" spans="1:22" ht="15.75">
      <c r="A181" s="41">
        <v>176</v>
      </c>
      <c r="B181" s="43"/>
      <c r="C181" s="43" t="s">
        <v>228</v>
      </c>
      <c r="D181" s="42">
        <v>1.5</v>
      </c>
      <c r="E181" s="13">
        <v>0</v>
      </c>
      <c r="F181" s="23">
        <f>IF(AND(ISBLANK(D181),ISBLANK(E181)),"",IF(OR(D181&lt;'Pontszamok-Osszesites'!$G$2,E181&lt;'Pontszamok-Osszesites'!$H$2),1,VLOOKUP(ROUNDUP(D181+E181,0),'Pontszamok-Osszesites'!$A$1:$B$5,2)))</f>
        <v>1</v>
      </c>
      <c r="G181" s="13">
        <v>4</v>
      </c>
      <c r="H181" s="13">
        <v>8.5</v>
      </c>
      <c r="I181" s="23">
        <f>IF(AND(ISBLANK(G181),ISBLANK(H181)),"",IF(OR(G181&lt;'Pontszamok-Osszesites'!$J$2,H181&lt;'Pontszamok-Osszesites'!$K$2),1,VLOOKUP(ROUNDUP(G181+H181,0),'Pontszamok-Osszesites'!$A$1:$B$5,2)))</f>
        <v>2</v>
      </c>
      <c r="J181" s="13"/>
      <c r="K181" s="13"/>
      <c r="L181" s="23">
        <f>IF(AND(ISBLANK(J181),ISBLANK(K181)),"",IF(OR(J181&lt;'Pontszamok-Osszesites'!$M$2,K181&lt;'Pontszamok-Osszesites'!$N$2),1,VLOOKUP(ROUNDUP(J181+K181,0),'Pontszamok-Osszesites'!$A$1:$B$5,2)))</f>
      </c>
      <c r="M181" s="23" t="s">
        <v>290</v>
      </c>
      <c r="N181" s="13">
        <v>0</v>
      </c>
      <c r="O181" s="13">
        <v>18</v>
      </c>
      <c r="P181" s="23">
        <f>IF((V181=TRUE),"-",IF(R181="Laborfelmentett",VLOOKUP(INT(U181),'Pontszamok-Osszesites'!$A$1:$B$5,2),VLOOKUP(INT(U181),'Pontszamok-Osszesites'!$D$1:$E$5,2)))</f>
        <v>3</v>
      </c>
      <c r="Q181" s="48" t="s">
        <v>259</v>
      </c>
      <c r="R181" s="48" t="s">
        <v>159</v>
      </c>
      <c r="S181" s="45"/>
      <c r="T181" s="33">
        <f>IF(AND(OR(D181&lt;'Pontszamok-Osszesites'!$G$2,E181&lt;'Pontszamok-Osszesites'!$H$2),OR(G181&lt;'Pontszamok-Osszesites'!$J$2,H181&lt;'Pontszamok-Osszesites'!$K$2),OR(J181&lt;'Pontszamok-Osszesites'!$M$2,K181&lt;'Pontszamok-Osszesites'!$N$2)),0,INT(MAX(D181+E181,G181+H181,J181+K181)+0.5))</f>
        <v>13</v>
      </c>
      <c r="U181" s="33">
        <f t="shared" si="4"/>
        <v>31</v>
      </c>
      <c r="V181" s="35" t="b">
        <f t="shared" si="5"/>
        <v>0</v>
      </c>
    </row>
    <row r="182" spans="1:22" ht="15.75">
      <c r="A182" s="41">
        <v>177</v>
      </c>
      <c r="B182" s="43"/>
      <c r="C182" s="43" t="s">
        <v>229</v>
      </c>
      <c r="D182" s="42">
        <v>3.5</v>
      </c>
      <c r="E182" s="13">
        <v>2.5</v>
      </c>
      <c r="F182" s="23">
        <f>IF(AND(ISBLANK(D182),ISBLANK(E182)),"",IF(OR(D182&lt;'Pontszamok-Osszesites'!$G$2,E182&lt;'Pontszamok-Osszesites'!$H$2),1,VLOOKUP(ROUNDUP(D182+E182,0),'Pontszamok-Osszesites'!$A$1:$B$5,2)))</f>
        <v>1</v>
      </c>
      <c r="G182" s="13">
        <v>2</v>
      </c>
      <c r="H182" s="13"/>
      <c r="I182" s="23">
        <f>IF(AND(ISBLANK(G182),ISBLANK(H182)),"",IF(OR(G182&lt;'Pontszamok-Osszesites'!$J$2,H182&lt;'Pontszamok-Osszesites'!$K$2),1,VLOOKUP(ROUNDUP(G182+H182,0),'Pontszamok-Osszesites'!$A$1:$B$5,2)))</f>
        <v>1</v>
      </c>
      <c r="J182" s="13">
        <v>3.5</v>
      </c>
      <c r="K182" s="13">
        <v>4.5</v>
      </c>
      <c r="L182" s="23">
        <f>IF(AND(ISBLANK(J182),ISBLANK(K182)),"",IF(OR(J182&lt;'Pontszamok-Osszesites'!$M$2,K182&lt;'Pontszamok-Osszesites'!$N$2),1,VLOOKUP(ROUNDUP(J182+K182,0),'Pontszamok-Osszesites'!$A$1:$B$5,2)))</f>
        <v>1</v>
      </c>
      <c r="M182" s="23"/>
      <c r="N182" s="13"/>
      <c r="O182" s="13">
        <v>18</v>
      </c>
      <c r="P182" s="23">
        <f>IF((V182=TRUE),"-",IF(R182="Laborfelmentett",VLOOKUP(INT(U182),'Pontszamok-Osszesites'!$A$1:$B$5,2),VLOOKUP(INT(U182),'Pontszamok-Osszesites'!$D$1:$E$5,2)))</f>
        <v>1</v>
      </c>
      <c r="Q182" s="48" t="s">
        <v>259</v>
      </c>
      <c r="R182" s="48" t="s">
        <v>161</v>
      </c>
      <c r="S182" s="45"/>
      <c r="T182" s="33">
        <f>IF(AND(OR(D182&lt;'Pontszamok-Osszesites'!$G$2,E182&lt;'Pontszamok-Osszesites'!$H$2),OR(G182&lt;'Pontszamok-Osszesites'!$J$2,H182&lt;'Pontszamok-Osszesites'!$K$2),OR(J182&lt;'Pontszamok-Osszesites'!$M$2,K182&lt;'Pontszamok-Osszesites'!$N$2)),0,INT(MAX(D182+E182,G182+H182,J182+K182)+0.5))</f>
        <v>8</v>
      </c>
      <c r="U182" s="33">
        <f t="shared" si="4"/>
        <v>0</v>
      </c>
      <c r="V182" s="35" t="b">
        <f t="shared" si="5"/>
        <v>0</v>
      </c>
    </row>
    <row r="183" spans="1:22" ht="15.75">
      <c r="A183" s="41">
        <v>178</v>
      </c>
      <c r="B183" s="43"/>
      <c r="C183" s="43" t="s">
        <v>119</v>
      </c>
      <c r="D183" s="42"/>
      <c r="E183" s="13"/>
      <c r="F183" s="23">
        <f>IF(AND(ISBLANK(D183),ISBLANK(E183)),"",IF(OR(D183&lt;'Pontszamok-Osszesites'!$G$2,E183&lt;'Pontszamok-Osszesites'!$H$2),1,VLOOKUP(ROUNDUP(D183+E183,0),'Pontszamok-Osszesites'!$A$1:$B$5,2)))</f>
      </c>
      <c r="G183" s="13"/>
      <c r="H183" s="13"/>
      <c r="I183" s="23">
        <f>IF(AND(ISBLANK(G183),ISBLANK(H183)),"",IF(OR(G183&lt;'Pontszamok-Osszesites'!$J$2,H183&lt;'Pontszamok-Osszesites'!$K$2),1,VLOOKUP(ROUNDUP(G183+H183,0),'Pontszamok-Osszesites'!$A$1:$B$5,2)))</f>
      </c>
      <c r="J183" s="13"/>
      <c r="K183" s="13"/>
      <c r="L183" s="23">
        <f>IF(AND(ISBLANK(J183),ISBLANK(K183)),"",IF(OR(J183&lt;'Pontszamok-Osszesites'!$M$2,K183&lt;'Pontszamok-Osszesites'!$N$2),1,VLOOKUP(ROUNDUP(J183+K183,0),'Pontszamok-Osszesites'!$A$1:$B$5,2)))</f>
      </c>
      <c r="M183" s="23"/>
      <c r="N183" s="13"/>
      <c r="O183" s="13"/>
      <c r="P183" s="23" t="str">
        <f>IF((V183=TRUE),"-",IF(R183="Laborfelmentett",VLOOKUP(INT(U183),'Pontszamok-Osszesites'!$A$1:$B$5,2),VLOOKUP(INT(U183),'Pontszamok-Osszesites'!$D$1:$E$5,2)))</f>
        <v>-</v>
      </c>
      <c r="Q183" s="48" t="s">
        <v>258</v>
      </c>
      <c r="R183" s="48" t="s">
        <v>158</v>
      </c>
      <c r="S183" s="45"/>
      <c r="T183" s="33">
        <f>IF(AND(OR(D183&lt;'Pontszamok-Osszesites'!$G$2,E183&lt;'Pontszamok-Osszesites'!$H$2),OR(G183&lt;'Pontszamok-Osszesites'!$J$2,H183&lt;'Pontszamok-Osszesites'!$K$2),OR(J183&lt;'Pontszamok-Osszesites'!$M$2,K183&lt;'Pontszamok-Osszesites'!$N$2)),0,INT(MAX(D183+E183,G183+H183,J183+K183)+0.5))</f>
        <v>0</v>
      </c>
      <c r="U183" s="33">
        <f t="shared" si="4"/>
        <v>0</v>
      </c>
      <c r="V183" s="35" t="b">
        <f t="shared" si="5"/>
        <v>1</v>
      </c>
    </row>
    <row r="184" spans="1:22" ht="15.75">
      <c r="A184" s="41">
        <v>179</v>
      </c>
      <c r="B184" s="43"/>
      <c r="C184" s="43" t="s">
        <v>230</v>
      </c>
      <c r="D184" s="42"/>
      <c r="E184" s="13"/>
      <c r="F184" s="23">
        <f>IF(AND(ISBLANK(D184),ISBLANK(E184)),"",IF(OR(D184&lt;'Pontszamok-Osszesites'!$G$2,E184&lt;'Pontszamok-Osszesites'!$H$2),1,VLOOKUP(ROUNDUP(D184+E184,0),'Pontszamok-Osszesites'!$A$1:$B$5,2)))</f>
      </c>
      <c r="G184" s="13"/>
      <c r="H184" s="13"/>
      <c r="I184" s="23">
        <f>IF(AND(ISBLANK(G184),ISBLANK(H184)),"",IF(OR(G184&lt;'Pontszamok-Osszesites'!$J$2,H184&lt;'Pontszamok-Osszesites'!$K$2),1,VLOOKUP(ROUNDUP(G184+H184,0),'Pontszamok-Osszesites'!$A$1:$B$5,2)))</f>
      </c>
      <c r="J184" s="13"/>
      <c r="K184" s="13"/>
      <c r="L184" s="23">
        <f>IF(AND(ISBLANK(J184),ISBLANK(K184)),"",IF(OR(J184&lt;'Pontszamok-Osszesites'!$M$2,K184&lt;'Pontszamok-Osszesites'!$N$2),1,VLOOKUP(ROUNDUP(J184+K184,0),'Pontszamok-Osszesites'!$A$1:$B$5,2)))</f>
      </c>
      <c r="M184" s="23"/>
      <c r="N184" s="13"/>
      <c r="O184" s="13"/>
      <c r="P184" s="23" t="str">
        <f>IF((V184=TRUE),"-",IF(R184="Laborfelmentett",VLOOKUP(INT(U184),'Pontszamok-Osszesites'!$A$1:$B$5,2),VLOOKUP(INT(U184),'Pontszamok-Osszesites'!$D$1:$E$5,2)))</f>
        <v>-</v>
      </c>
      <c r="Q184" s="48" t="s">
        <v>254</v>
      </c>
      <c r="R184" s="48" t="s">
        <v>145</v>
      </c>
      <c r="S184" s="45"/>
      <c r="T184" s="33">
        <f>IF(AND(OR(D184&lt;'Pontszamok-Osszesites'!$G$2,E184&lt;'Pontszamok-Osszesites'!$H$2),OR(G184&lt;'Pontszamok-Osszesites'!$J$2,H184&lt;'Pontszamok-Osszesites'!$K$2),OR(J184&lt;'Pontszamok-Osszesites'!$M$2,K184&lt;'Pontszamok-Osszesites'!$N$2)),0,INT(MAX(D184+E184,G184+H184,J184+K184)+0.5))</f>
        <v>0</v>
      </c>
      <c r="U184" s="33">
        <f t="shared" si="4"/>
        <v>0</v>
      </c>
      <c r="V184" s="35" t="b">
        <f t="shared" si="5"/>
        <v>1</v>
      </c>
    </row>
    <row r="185" spans="1:22" ht="15.75">
      <c r="A185" s="41">
        <v>180</v>
      </c>
      <c r="B185" s="43"/>
      <c r="C185" s="43" t="s">
        <v>231</v>
      </c>
      <c r="D185" s="42">
        <v>2</v>
      </c>
      <c r="E185" s="13">
        <v>4.5</v>
      </c>
      <c r="F185" s="23">
        <f>IF(AND(ISBLANK(D185),ISBLANK(E185)),"",IF(OR(D185&lt;'Pontszamok-Osszesites'!$G$2,E185&lt;'Pontszamok-Osszesites'!$H$2),1,VLOOKUP(ROUNDUP(D185+E185,0),'Pontszamok-Osszesites'!$A$1:$B$5,2)))</f>
        <v>1</v>
      </c>
      <c r="G185" s="13">
        <v>2.5</v>
      </c>
      <c r="H185" s="13">
        <v>6.5</v>
      </c>
      <c r="I185" s="23">
        <f>IF(AND(ISBLANK(G185),ISBLANK(H185)),"",IF(OR(G185&lt;'Pontszamok-Osszesites'!$J$2,H185&lt;'Pontszamok-Osszesites'!$K$2),1,VLOOKUP(ROUNDUP(G185+H185,0),'Pontszamok-Osszesites'!$A$1:$B$5,2)))</f>
        <v>1</v>
      </c>
      <c r="J185" s="13">
        <v>4.5</v>
      </c>
      <c r="K185" s="13">
        <v>13</v>
      </c>
      <c r="L185" s="23">
        <f>IF(AND(ISBLANK(J185),ISBLANK(K185)),"",IF(OR(J185&lt;'Pontszamok-Osszesites'!$M$2,K185&lt;'Pontszamok-Osszesites'!$N$2),1,VLOOKUP(ROUNDUP(J185+K185,0),'Pontszamok-Osszesites'!$A$1:$B$5,2)))</f>
        <v>4</v>
      </c>
      <c r="M185" s="23"/>
      <c r="N185" s="13"/>
      <c r="O185" s="13"/>
      <c r="P185" s="23">
        <f>IF((V185=TRUE),"-",IF(R185="Laborfelmentett",VLOOKUP(INT(U185),'Pontszamok-Osszesites'!$A$1:$B$5,2),VLOOKUP(INT(U185),'Pontszamok-Osszesites'!$D$1:$E$5,2)))</f>
        <v>4</v>
      </c>
      <c r="Q185" s="48"/>
      <c r="R185" s="48" t="s">
        <v>152</v>
      </c>
      <c r="S185" s="45"/>
      <c r="T185" s="33">
        <f>IF(AND(OR(D185&lt;'Pontszamok-Osszesites'!$G$2,E185&lt;'Pontszamok-Osszesites'!$H$2),OR(G185&lt;'Pontszamok-Osszesites'!$J$2,H185&lt;'Pontszamok-Osszesites'!$K$2),OR(J185&lt;'Pontszamok-Osszesites'!$M$2,K185&lt;'Pontszamok-Osszesites'!$N$2)),0,INT(MAX(D185+E185,G185+H185,J185+K185)+0.5))</f>
        <v>18</v>
      </c>
      <c r="U185" s="33">
        <f t="shared" si="4"/>
        <v>18</v>
      </c>
      <c r="V185" s="35" t="b">
        <f t="shared" si="5"/>
        <v>0</v>
      </c>
    </row>
    <row r="186" spans="1:22" ht="15.75">
      <c r="A186" s="41">
        <v>181</v>
      </c>
      <c r="B186" s="43"/>
      <c r="C186" s="43" t="s">
        <v>232</v>
      </c>
      <c r="D186" s="42"/>
      <c r="E186" s="13"/>
      <c r="F186" s="23">
        <f>IF(AND(ISBLANK(D186),ISBLANK(E186)),"",IF(OR(D186&lt;'Pontszamok-Osszesites'!$G$2,E186&lt;'Pontszamok-Osszesites'!$H$2),1,VLOOKUP(ROUNDUP(D186+E186,0),'Pontszamok-Osszesites'!$A$1:$B$5,2)))</f>
      </c>
      <c r="G186" s="13"/>
      <c r="H186" s="13"/>
      <c r="I186" s="23">
        <f>IF(AND(ISBLANK(G186),ISBLANK(H186)),"",IF(OR(G186&lt;'Pontszamok-Osszesites'!$J$2,H186&lt;'Pontszamok-Osszesites'!$K$2),1,VLOOKUP(ROUNDUP(G186+H186,0),'Pontszamok-Osszesites'!$A$1:$B$5,2)))</f>
      </c>
      <c r="J186" s="13"/>
      <c r="K186" s="13"/>
      <c r="L186" s="23">
        <f>IF(AND(ISBLANK(J186),ISBLANK(K186)),"",IF(OR(J186&lt;'Pontszamok-Osszesites'!$M$2,K186&lt;'Pontszamok-Osszesites'!$N$2),1,VLOOKUP(ROUNDUP(J186+K186,0),'Pontszamok-Osszesites'!$A$1:$B$5,2)))</f>
      </c>
      <c r="M186" s="23"/>
      <c r="N186" s="13"/>
      <c r="O186" s="13"/>
      <c r="P186" s="23" t="str">
        <f>IF((V186=TRUE),"-",IF(R186="Laborfelmentett",VLOOKUP(INT(U186),'Pontszamok-Osszesites'!$A$1:$B$5,2),VLOOKUP(INT(U186),'Pontszamok-Osszesites'!$D$1:$E$5,2)))</f>
        <v>-</v>
      </c>
      <c r="Q186" s="48" t="s">
        <v>258</v>
      </c>
      <c r="R186" s="48" t="s">
        <v>160</v>
      </c>
      <c r="S186" s="45"/>
      <c r="T186" s="33">
        <f>IF(AND(OR(D186&lt;'Pontszamok-Osszesites'!$G$2,E186&lt;'Pontszamok-Osszesites'!$H$2),OR(G186&lt;'Pontszamok-Osszesites'!$J$2,H186&lt;'Pontszamok-Osszesites'!$K$2),OR(J186&lt;'Pontszamok-Osszesites'!$M$2,K186&lt;'Pontszamok-Osszesites'!$N$2)),0,INT(MAX(D186+E186,G186+H186,J186+K186)+0.5))</f>
        <v>0</v>
      </c>
      <c r="U186" s="33">
        <f t="shared" si="4"/>
        <v>0</v>
      </c>
      <c r="V186" s="35" t="b">
        <f t="shared" si="5"/>
        <v>1</v>
      </c>
    </row>
    <row r="187" spans="1:22" ht="15.75">
      <c r="A187" s="41">
        <v>182</v>
      </c>
      <c r="B187" s="43"/>
      <c r="C187" s="43" t="s">
        <v>233</v>
      </c>
      <c r="D187" s="42"/>
      <c r="E187" s="13"/>
      <c r="F187" s="23">
        <f>IF(AND(ISBLANK(D187),ISBLANK(E187)),"",IF(OR(D187&lt;'Pontszamok-Osszesites'!$G$2,E187&lt;'Pontszamok-Osszesites'!$H$2),1,VLOOKUP(ROUNDUP(D187+E187,0),'Pontszamok-Osszesites'!$A$1:$B$5,2)))</f>
      </c>
      <c r="G187" s="13"/>
      <c r="H187" s="13"/>
      <c r="I187" s="23">
        <f>IF(AND(ISBLANK(G187),ISBLANK(H187)),"",IF(OR(G187&lt;'Pontszamok-Osszesites'!$J$2,H187&lt;'Pontszamok-Osszesites'!$K$2),1,VLOOKUP(ROUNDUP(G187+H187,0),'Pontszamok-Osszesites'!$A$1:$B$5,2)))</f>
      </c>
      <c r="J187" s="13"/>
      <c r="K187" s="13"/>
      <c r="L187" s="23">
        <f>IF(AND(ISBLANK(J187),ISBLANK(K187)),"",IF(OR(J187&lt;'Pontszamok-Osszesites'!$M$2,K187&lt;'Pontszamok-Osszesites'!$N$2),1,VLOOKUP(ROUNDUP(J187+K187,0),'Pontszamok-Osszesites'!$A$1:$B$5,2)))</f>
      </c>
      <c r="M187" s="23"/>
      <c r="N187" s="13"/>
      <c r="O187" s="13"/>
      <c r="P187" s="23" t="str">
        <f>IF((V187=TRUE),"-",IF(R187="Laborfelmentett",VLOOKUP(INT(U187),'Pontszamok-Osszesites'!$A$1:$B$5,2),VLOOKUP(INT(U187),'Pontszamok-Osszesites'!$D$1:$E$5,2)))</f>
        <v>-</v>
      </c>
      <c r="Q187" s="48" t="s">
        <v>254</v>
      </c>
      <c r="R187" s="48" t="s">
        <v>145</v>
      </c>
      <c r="S187" s="45"/>
      <c r="T187" s="33">
        <f>IF(AND(OR(D187&lt;'Pontszamok-Osszesites'!$G$2,E187&lt;'Pontszamok-Osszesites'!$H$2),OR(G187&lt;'Pontszamok-Osszesites'!$J$2,H187&lt;'Pontszamok-Osszesites'!$K$2),OR(J187&lt;'Pontszamok-Osszesites'!$M$2,K187&lt;'Pontszamok-Osszesites'!$N$2)),0,INT(MAX(D187+E187,G187+H187,J187+K187)+0.5))</f>
        <v>0</v>
      </c>
      <c r="U187" s="33">
        <f t="shared" si="4"/>
        <v>0</v>
      </c>
      <c r="V187" s="35" t="b">
        <f t="shared" si="5"/>
        <v>1</v>
      </c>
    </row>
    <row r="188" spans="1:22" ht="15.75">
      <c r="A188" s="41">
        <v>183</v>
      </c>
      <c r="B188" s="43"/>
      <c r="C188" s="43" t="s">
        <v>120</v>
      </c>
      <c r="D188" s="42"/>
      <c r="E188" s="13"/>
      <c r="F188" s="23">
        <f>IF(AND(ISBLANK(D188),ISBLANK(E188)),"",IF(OR(D188&lt;'Pontszamok-Osszesites'!$G$2,E188&lt;'Pontszamok-Osszesites'!$H$2),1,VLOOKUP(ROUNDUP(D188+E188,0),'Pontszamok-Osszesites'!$A$1:$B$5,2)))</f>
      </c>
      <c r="G188" s="13"/>
      <c r="H188" s="13"/>
      <c r="I188" s="23">
        <f>IF(AND(ISBLANK(G188),ISBLANK(H188)),"",IF(OR(G188&lt;'Pontszamok-Osszesites'!$J$2,H188&lt;'Pontszamok-Osszesites'!$K$2),1,VLOOKUP(ROUNDUP(G188+H188,0),'Pontszamok-Osszesites'!$A$1:$B$5,2)))</f>
      </c>
      <c r="J188" s="13"/>
      <c r="K188" s="13"/>
      <c r="L188" s="23">
        <f>IF(AND(ISBLANK(J188),ISBLANK(K188)),"",IF(OR(J188&lt;'Pontszamok-Osszesites'!$M$2,K188&lt;'Pontszamok-Osszesites'!$N$2),1,VLOOKUP(ROUNDUP(J188+K188,0),'Pontszamok-Osszesites'!$A$1:$B$5,2)))</f>
      </c>
      <c r="M188" s="23"/>
      <c r="N188" s="13"/>
      <c r="O188" s="13"/>
      <c r="P188" s="23" t="str">
        <f>IF((V188=TRUE),"-",IF(R188="Laborfelmentett",VLOOKUP(INT(U188),'Pontszamok-Osszesites'!$A$1:$B$5,2),VLOOKUP(INT(U188),'Pontszamok-Osszesites'!$D$1:$E$5,2)))</f>
        <v>-</v>
      </c>
      <c r="Q188" s="48" t="s">
        <v>258</v>
      </c>
      <c r="R188" s="48" t="s">
        <v>160</v>
      </c>
      <c r="S188" s="45"/>
      <c r="T188" s="33">
        <f>IF(AND(OR(D188&lt;'Pontszamok-Osszesites'!$G$2,E188&lt;'Pontszamok-Osszesites'!$H$2),OR(G188&lt;'Pontszamok-Osszesites'!$J$2,H188&lt;'Pontszamok-Osszesites'!$K$2),OR(J188&lt;'Pontszamok-Osszesites'!$M$2,K188&lt;'Pontszamok-Osszesites'!$N$2)),0,INT(MAX(D188+E188,G188+H188,J188+K188)+0.5))</f>
        <v>0</v>
      </c>
      <c r="U188" s="33">
        <f t="shared" si="4"/>
        <v>0</v>
      </c>
      <c r="V188" s="35" t="b">
        <f t="shared" si="5"/>
        <v>1</v>
      </c>
    </row>
    <row r="189" spans="1:22" ht="15.75">
      <c r="A189" s="41">
        <v>184</v>
      </c>
      <c r="B189" s="43"/>
      <c r="C189" s="43" t="s">
        <v>121</v>
      </c>
      <c r="D189" s="42"/>
      <c r="E189" s="13"/>
      <c r="F189" s="23">
        <f>IF(AND(ISBLANK(D189),ISBLANK(E189)),"",IF(OR(D189&lt;'Pontszamok-Osszesites'!$G$2,E189&lt;'Pontszamok-Osszesites'!$H$2),1,VLOOKUP(ROUNDUP(D189+E189,0),'Pontszamok-Osszesites'!$A$1:$B$5,2)))</f>
      </c>
      <c r="G189" s="13"/>
      <c r="H189" s="13"/>
      <c r="I189" s="23">
        <f>IF(AND(ISBLANK(G189),ISBLANK(H189)),"",IF(OR(G189&lt;'Pontszamok-Osszesites'!$J$2,H189&lt;'Pontszamok-Osszesites'!$K$2),1,VLOOKUP(ROUNDUP(G189+H189,0),'Pontszamok-Osszesites'!$A$1:$B$5,2)))</f>
      </c>
      <c r="J189" s="13"/>
      <c r="K189" s="13"/>
      <c r="L189" s="23">
        <f>IF(AND(ISBLANK(J189),ISBLANK(K189)),"",IF(OR(J189&lt;'Pontszamok-Osszesites'!$M$2,K189&lt;'Pontszamok-Osszesites'!$N$2),1,VLOOKUP(ROUNDUP(J189+K189,0),'Pontszamok-Osszesites'!$A$1:$B$5,2)))</f>
      </c>
      <c r="M189" s="23"/>
      <c r="N189" s="13"/>
      <c r="O189" s="13"/>
      <c r="P189" s="23" t="str">
        <f>IF((V189=TRUE),"-",IF(R189="Laborfelmentett",VLOOKUP(INT(U189),'Pontszamok-Osszesites'!$A$1:$B$5,2),VLOOKUP(INT(U189),'Pontszamok-Osszesites'!$D$1:$E$5,2)))</f>
        <v>-</v>
      </c>
      <c r="Q189" s="48" t="s">
        <v>256</v>
      </c>
      <c r="R189" s="48" t="s">
        <v>155</v>
      </c>
      <c r="S189" s="45"/>
      <c r="T189" s="33">
        <f>IF(AND(OR(D189&lt;'Pontszamok-Osszesites'!$G$2,E189&lt;'Pontszamok-Osszesites'!$H$2),OR(G189&lt;'Pontszamok-Osszesites'!$J$2,H189&lt;'Pontszamok-Osszesites'!$K$2),OR(J189&lt;'Pontszamok-Osszesites'!$M$2,K189&lt;'Pontszamok-Osszesites'!$N$2)),0,INT(MAX(D189+E189,G189+H189,J189+K189)+0.5))</f>
        <v>0</v>
      </c>
      <c r="U189" s="33">
        <f t="shared" si="4"/>
        <v>0</v>
      </c>
      <c r="V189" s="35" t="b">
        <f t="shared" si="5"/>
        <v>1</v>
      </c>
    </row>
    <row r="190" spans="1:22" ht="15.75">
      <c r="A190" s="41">
        <v>185</v>
      </c>
      <c r="B190" s="43"/>
      <c r="C190" s="43" t="s">
        <v>234</v>
      </c>
      <c r="D190" s="42"/>
      <c r="E190" s="13"/>
      <c r="F190" s="23">
        <f>IF(AND(ISBLANK(D190),ISBLANK(E190)),"",IF(OR(D190&lt;'Pontszamok-Osszesites'!$G$2,E190&lt;'Pontszamok-Osszesites'!$H$2),1,VLOOKUP(ROUNDUP(D190+E190,0),'Pontszamok-Osszesites'!$A$1:$B$5,2)))</f>
      </c>
      <c r="G190" s="13"/>
      <c r="H190" s="13"/>
      <c r="I190" s="23">
        <f>IF(AND(ISBLANK(G190),ISBLANK(H190)),"",IF(OR(G190&lt;'Pontszamok-Osszesites'!$J$2,H190&lt;'Pontszamok-Osszesites'!$K$2),1,VLOOKUP(ROUNDUP(G190+H190,0),'Pontszamok-Osszesites'!$A$1:$B$5,2)))</f>
      </c>
      <c r="J190" s="13"/>
      <c r="K190" s="13"/>
      <c r="L190" s="23">
        <f>IF(AND(ISBLANK(J190),ISBLANK(K190)),"",IF(OR(J190&lt;'Pontszamok-Osszesites'!$M$2,K190&lt;'Pontszamok-Osszesites'!$N$2),1,VLOOKUP(ROUNDUP(J190+K190,0),'Pontszamok-Osszesites'!$A$1:$B$5,2)))</f>
      </c>
      <c r="M190" s="23"/>
      <c r="N190" s="13"/>
      <c r="O190" s="13"/>
      <c r="P190" s="23" t="str">
        <f>IF((V190=TRUE),"-",IF(R190="Laborfelmentett",VLOOKUP(INT(U190),'Pontszamok-Osszesites'!$A$1:$B$5,2),VLOOKUP(INT(U190),'Pontszamok-Osszesites'!$D$1:$E$5,2)))</f>
        <v>-</v>
      </c>
      <c r="Q190" s="48"/>
      <c r="R190" s="48" t="s">
        <v>152</v>
      </c>
      <c r="S190" s="45"/>
      <c r="T190" s="33">
        <f>IF(AND(OR(D190&lt;'Pontszamok-Osszesites'!$G$2,E190&lt;'Pontszamok-Osszesites'!$H$2),OR(G190&lt;'Pontszamok-Osszesites'!$J$2,H190&lt;'Pontszamok-Osszesites'!$K$2),OR(J190&lt;'Pontszamok-Osszesites'!$M$2,K190&lt;'Pontszamok-Osszesites'!$N$2)),0,INT(MAX(D190+E190,G190+H190,J190+K190)+0.5))</f>
        <v>0</v>
      </c>
      <c r="U190" s="33">
        <f t="shared" si="4"/>
        <v>0</v>
      </c>
      <c r="V190" s="35" t="b">
        <f t="shared" si="5"/>
        <v>1</v>
      </c>
    </row>
    <row r="191" spans="1:22" ht="15.75">
      <c r="A191" s="41">
        <v>186</v>
      </c>
      <c r="B191" s="43"/>
      <c r="C191" s="43" t="s">
        <v>122</v>
      </c>
      <c r="D191" s="42"/>
      <c r="E191" s="13"/>
      <c r="F191" s="23">
        <f>IF(AND(ISBLANK(D191),ISBLANK(E191)),"",IF(OR(D191&lt;'Pontszamok-Osszesites'!$G$2,E191&lt;'Pontszamok-Osszesites'!$H$2),1,VLOOKUP(ROUNDUP(D191+E191,0),'Pontszamok-Osszesites'!$A$1:$B$5,2)))</f>
      </c>
      <c r="G191" s="13"/>
      <c r="H191" s="13"/>
      <c r="I191" s="23">
        <f>IF(AND(ISBLANK(G191),ISBLANK(H191)),"",IF(OR(G191&lt;'Pontszamok-Osszesites'!$J$2,H191&lt;'Pontszamok-Osszesites'!$K$2),1,VLOOKUP(ROUNDUP(G191+H191,0),'Pontszamok-Osszesites'!$A$1:$B$5,2)))</f>
      </c>
      <c r="J191" s="13"/>
      <c r="K191" s="13"/>
      <c r="L191" s="23">
        <f>IF(AND(ISBLANK(J191),ISBLANK(K191)),"",IF(OR(J191&lt;'Pontszamok-Osszesites'!$M$2,K191&lt;'Pontszamok-Osszesites'!$N$2),1,VLOOKUP(ROUNDUP(J191+K191,0),'Pontszamok-Osszesites'!$A$1:$B$5,2)))</f>
      </c>
      <c r="M191" s="23"/>
      <c r="N191" s="13"/>
      <c r="O191" s="13"/>
      <c r="P191" s="23" t="str">
        <f>IF((V191=TRUE),"-",IF(R191="Laborfelmentett",VLOOKUP(INT(U191),'Pontszamok-Osszesites'!$A$1:$B$5,2),VLOOKUP(INT(U191),'Pontszamok-Osszesites'!$D$1:$E$5,2)))</f>
        <v>-</v>
      </c>
      <c r="Q191" s="48" t="s">
        <v>254</v>
      </c>
      <c r="R191" s="48" t="s">
        <v>145</v>
      </c>
      <c r="S191" s="45"/>
      <c r="T191" s="33">
        <f>IF(AND(OR(D191&lt;'Pontszamok-Osszesites'!$G$2,E191&lt;'Pontszamok-Osszesites'!$H$2),OR(G191&lt;'Pontszamok-Osszesites'!$J$2,H191&lt;'Pontszamok-Osszesites'!$K$2),OR(J191&lt;'Pontszamok-Osszesites'!$M$2,K191&lt;'Pontszamok-Osszesites'!$N$2)),0,INT(MAX(D191+E191,G191+H191,J191+K191)+0.5))</f>
        <v>0</v>
      </c>
      <c r="U191" s="33">
        <f t="shared" si="4"/>
        <v>0</v>
      </c>
      <c r="V191" s="35" t="b">
        <f t="shared" si="5"/>
        <v>1</v>
      </c>
    </row>
    <row r="192" spans="1:22" ht="15.75">
      <c r="A192" s="41">
        <v>187</v>
      </c>
      <c r="B192" s="43"/>
      <c r="C192" s="43" t="s">
        <v>123</v>
      </c>
      <c r="D192" s="42"/>
      <c r="E192" s="13"/>
      <c r="F192" s="23">
        <f>IF(AND(ISBLANK(D192),ISBLANK(E192)),"",IF(OR(D192&lt;'Pontszamok-Osszesites'!$G$2,E192&lt;'Pontszamok-Osszesites'!$H$2),1,VLOOKUP(ROUNDUP(D192+E192,0),'Pontszamok-Osszesites'!$A$1:$B$5,2)))</f>
      </c>
      <c r="G192" s="13"/>
      <c r="H192" s="13"/>
      <c r="I192" s="23">
        <f>IF(AND(ISBLANK(G192),ISBLANK(H192)),"",IF(OR(G192&lt;'Pontszamok-Osszesites'!$J$2,H192&lt;'Pontszamok-Osszesites'!$K$2),1,VLOOKUP(ROUNDUP(G192+H192,0),'Pontszamok-Osszesites'!$A$1:$B$5,2)))</f>
      </c>
      <c r="J192" s="13"/>
      <c r="K192" s="13"/>
      <c r="L192" s="23">
        <f>IF(AND(ISBLANK(J192),ISBLANK(K192)),"",IF(OR(J192&lt;'Pontszamok-Osszesites'!$M$2,K192&lt;'Pontszamok-Osszesites'!$N$2),1,VLOOKUP(ROUNDUP(J192+K192,0),'Pontszamok-Osszesites'!$A$1:$B$5,2)))</f>
      </c>
      <c r="M192" s="23"/>
      <c r="N192" s="13"/>
      <c r="O192" s="13"/>
      <c r="P192" s="23" t="str">
        <f>IF((V192=TRUE),"-",IF(R192="Laborfelmentett",VLOOKUP(INT(U192),'Pontszamok-Osszesites'!$A$1:$B$5,2),VLOOKUP(INT(U192),'Pontszamok-Osszesites'!$D$1:$E$5,2)))</f>
        <v>-</v>
      </c>
      <c r="Q192" s="48" t="s">
        <v>256</v>
      </c>
      <c r="R192" s="48" t="s">
        <v>155</v>
      </c>
      <c r="S192" s="45"/>
      <c r="T192" s="33">
        <f>IF(AND(OR(D192&lt;'Pontszamok-Osszesites'!$G$2,E192&lt;'Pontszamok-Osszesites'!$H$2),OR(G192&lt;'Pontszamok-Osszesites'!$J$2,H192&lt;'Pontszamok-Osszesites'!$K$2),OR(J192&lt;'Pontszamok-Osszesites'!$M$2,K192&lt;'Pontszamok-Osszesites'!$N$2)),0,INT(MAX(D192+E192,G192+H192,J192+K192)+0.5))</f>
        <v>0</v>
      </c>
      <c r="U192" s="33">
        <f t="shared" si="4"/>
        <v>0</v>
      </c>
      <c r="V192" s="35" t="b">
        <f t="shared" si="5"/>
        <v>1</v>
      </c>
    </row>
    <row r="193" spans="1:22" ht="15.75">
      <c r="A193" s="41">
        <v>188</v>
      </c>
      <c r="B193" s="43"/>
      <c r="C193" s="43" t="s">
        <v>124</v>
      </c>
      <c r="D193" s="42">
        <v>0</v>
      </c>
      <c r="E193" s="13">
        <v>1</v>
      </c>
      <c r="F193" s="23">
        <f>IF(AND(ISBLANK(D193),ISBLANK(E193)),"",IF(OR(D193&lt;'Pontszamok-Osszesites'!$G$2,E193&lt;'Pontszamok-Osszesites'!$H$2),1,VLOOKUP(ROUNDUP(D193+E193,0),'Pontszamok-Osszesites'!$A$1:$B$5,2)))</f>
        <v>1</v>
      </c>
      <c r="G193" s="13">
        <v>1</v>
      </c>
      <c r="H193" s="13">
        <v>0</v>
      </c>
      <c r="I193" s="23">
        <f>IF(AND(ISBLANK(G193),ISBLANK(H193)),"",IF(OR(G193&lt;'Pontszamok-Osszesites'!$J$2,H193&lt;'Pontszamok-Osszesites'!$K$2),1,VLOOKUP(ROUNDUP(G193+H193,0),'Pontszamok-Osszesites'!$A$1:$B$5,2)))</f>
        <v>1</v>
      </c>
      <c r="J193" s="13">
        <v>1.5</v>
      </c>
      <c r="K193" s="13">
        <v>0</v>
      </c>
      <c r="L193" s="23">
        <f>IF(AND(ISBLANK(J193),ISBLANK(K193)),"",IF(OR(J193&lt;'Pontszamok-Osszesites'!$M$2,K193&lt;'Pontszamok-Osszesites'!$N$2),1,VLOOKUP(ROUNDUP(J193+K193,0),'Pontszamok-Osszesites'!$A$1:$B$5,2)))</f>
        <v>1</v>
      </c>
      <c r="M193" s="23" t="s">
        <v>290</v>
      </c>
      <c r="N193" s="13">
        <v>-1</v>
      </c>
      <c r="O193" s="13"/>
      <c r="P193" s="23">
        <f>IF((V193=TRUE),"-",IF(R193="Laborfelmentett",VLOOKUP(INT(U193),'Pontszamok-Osszesites'!$A$1:$B$5,2),VLOOKUP(INT(U193),'Pontszamok-Osszesites'!$D$1:$E$5,2)))</f>
        <v>1</v>
      </c>
      <c r="Q193" s="48" t="s">
        <v>259</v>
      </c>
      <c r="R193" s="48" t="s">
        <v>161</v>
      </c>
      <c r="S193" s="45"/>
      <c r="T193" s="33">
        <f>IF(AND(OR(D193&lt;'Pontszamok-Osszesites'!$G$2,E193&lt;'Pontszamok-Osszesites'!$H$2),OR(G193&lt;'Pontszamok-Osszesites'!$J$2,H193&lt;'Pontszamok-Osszesites'!$K$2),OR(J193&lt;'Pontszamok-Osszesites'!$M$2,K193&lt;'Pontszamok-Osszesites'!$N$2)),0,INT(MAX(D193+E193,G193+H193,J193+K193)+0.5))</f>
        <v>0</v>
      </c>
      <c r="U193" s="33">
        <f t="shared" si="4"/>
        <v>0</v>
      </c>
      <c r="V193" s="35" t="b">
        <f t="shared" si="5"/>
        <v>0</v>
      </c>
    </row>
    <row r="194" spans="1:22" ht="15.75">
      <c r="A194" s="41">
        <v>189</v>
      </c>
      <c r="B194" s="43"/>
      <c r="C194" s="43" t="s">
        <v>235</v>
      </c>
      <c r="D194" s="42"/>
      <c r="E194" s="13"/>
      <c r="F194" s="23">
        <f>IF(AND(ISBLANK(D194),ISBLANK(E194)),"",IF(OR(D194&lt;'Pontszamok-Osszesites'!$G$2,E194&lt;'Pontszamok-Osszesites'!$H$2),1,VLOOKUP(ROUNDUP(D194+E194,0),'Pontszamok-Osszesites'!$A$1:$B$5,2)))</f>
      </c>
      <c r="G194" s="13"/>
      <c r="H194" s="13"/>
      <c r="I194" s="23">
        <f>IF(AND(ISBLANK(G194),ISBLANK(H194)),"",IF(OR(G194&lt;'Pontszamok-Osszesites'!$J$2,H194&lt;'Pontszamok-Osszesites'!$K$2),1,VLOOKUP(ROUNDUP(G194+H194,0),'Pontszamok-Osszesites'!$A$1:$B$5,2)))</f>
      </c>
      <c r="J194" s="13"/>
      <c r="K194" s="13"/>
      <c r="L194" s="23">
        <f>IF(AND(ISBLANK(J194),ISBLANK(K194)),"",IF(OR(J194&lt;'Pontszamok-Osszesites'!$M$2,K194&lt;'Pontszamok-Osszesites'!$N$2),1,VLOOKUP(ROUNDUP(J194+K194,0),'Pontszamok-Osszesites'!$A$1:$B$5,2)))</f>
      </c>
      <c r="M194" s="23"/>
      <c r="N194" s="13"/>
      <c r="O194" s="13"/>
      <c r="P194" s="23" t="str">
        <f>IF((V194=TRUE),"-",IF(R194="Laborfelmentett",VLOOKUP(INT(U194),'Pontszamok-Osszesites'!$A$1:$B$5,2),VLOOKUP(INT(U194),'Pontszamok-Osszesites'!$D$1:$E$5,2)))</f>
        <v>-</v>
      </c>
      <c r="Q194" s="48" t="s">
        <v>257</v>
      </c>
      <c r="R194" s="48" t="s">
        <v>157</v>
      </c>
      <c r="S194" s="45"/>
      <c r="T194" s="33">
        <f>IF(AND(OR(D194&lt;'Pontszamok-Osszesites'!$G$2,E194&lt;'Pontszamok-Osszesites'!$H$2),OR(G194&lt;'Pontszamok-Osszesites'!$J$2,H194&lt;'Pontszamok-Osszesites'!$K$2),OR(J194&lt;'Pontszamok-Osszesites'!$M$2,K194&lt;'Pontszamok-Osszesites'!$N$2)),0,INT(MAX(D194+E194,G194+H194,J194+K194)+0.5))</f>
        <v>0</v>
      </c>
      <c r="U194" s="33">
        <f t="shared" si="4"/>
        <v>0</v>
      </c>
      <c r="V194" s="35" t="b">
        <f t="shared" si="5"/>
        <v>1</v>
      </c>
    </row>
    <row r="195" spans="1:22" ht="15.75">
      <c r="A195" s="41">
        <v>190</v>
      </c>
      <c r="B195" s="43"/>
      <c r="C195" s="43" t="s">
        <v>125</v>
      </c>
      <c r="D195" s="42"/>
      <c r="E195" s="13"/>
      <c r="F195" s="23">
        <f>IF(AND(ISBLANK(D195),ISBLANK(E195)),"",IF(OR(D195&lt;'Pontszamok-Osszesites'!$G$2,E195&lt;'Pontszamok-Osszesites'!$H$2),1,VLOOKUP(ROUNDUP(D195+E195,0),'Pontszamok-Osszesites'!$A$1:$B$5,2)))</f>
      </c>
      <c r="G195" s="13"/>
      <c r="H195" s="13"/>
      <c r="I195" s="23">
        <f>IF(AND(ISBLANK(G195),ISBLANK(H195)),"",IF(OR(G195&lt;'Pontszamok-Osszesites'!$J$2,H195&lt;'Pontszamok-Osszesites'!$K$2),1,VLOOKUP(ROUNDUP(G195+H195,0),'Pontszamok-Osszesites'!$A$1:$B$5,2)))</f>
      </c>
      <c r="J195" s="13"/>
      <c r="K195" s="13"/>
      <c r="L195" s="23">
        <f>IF(AND(ISBLANK(J195),ISBLANK(K195)),"",IF(OR(J195&lt;'Pontszamok-Osszesites'!$M$2,K195&lt;'Pontszamok-Osszesites'!$N$2),1,VLOOKUP(ROUNDUP(J195+K195,0),'Pontszamok-Osszesites'!$A$1:$B$5,2)))</f>
      </c>
      <c r="M195" s="23"/>
      <c r="N195" s="13"/>
      <c r="O195" s="13"/>
      <c r="P195" s="23" t="str">
        <f>IF((V195=TRUE),"-",IF(R195="Laborfelmentett",VLOOKUP(INT(U195),'Pontszamok-Osszesites'!$A$1:$B$5,2),VLOOKUP(INT(U195),'Pontszamok-Osszesites'!$D$1:$E$5,2)))</f>
        <v>-</v>
      </c>
      <c r="Q195" s="48" t="s">
        <v>254</v>
      </c>
      <c r="R195" s="48" t="s">
        <v>153</v>
      </c>
      <c r="S195" s="45"/>
      <c r="T195" s="33">
        <f>IF(AND(OR(D195&lt;'Pontszamok-Osszesites'!$G$2,E195&lt;'Pontszamok-Osszesites'!$H$2),OR(G195&lt;'Pontszamok-Osszesites'!$J$2,H195&lt;'Pontszamok-Osszesites'!$K$2),OR(J195&lt;'Pontszamok-Osszesites'!$M$2,K195&lt;'Pontszamok-Osszesites'!$N$2)),0,INT(MAX(D195+E195,G195+H195,J195+K195)+0.5))</f>
        <v>0</v>
      </c>
      <c r="U195" s="33">
        <f t="shared" si="4"/>
        <v>0</v>
      </c>
      <c r="V195" s="35" t="b">
        <f t="shared" si="5"/>
        <v>1</v>
      </c>
    </row>
    <row r="196" spans="1:22" ht="15.75">
      <c r="A196" s="41">
        <v>191</v>
      </c>
      <c r="B196" s="43"/>
      <c r="C196" s="43" t="s">
        <v>236</v>
      </c>
      <c r="D196" s="42">
        <v>2</v>
      </c>
      <c r="E196" s="13">
        <v>1</v>
      </c>
      <c r="F196" s="23">
        <f>IF(AND(ISBLANK(D196),ISBLANK(E196)),"",IF(OR(D196&lt;'Pontszamok-Osszesites'!$G$2,E196&lt;'Pontszamok-Osszesites'!$H$2),1,VLOOKUP(ROUNDUP(D196+E196,0),'Pontszamok-Osszesites'!$A$1:$B$5,2)))</f>
        <v>1</v>
      </c>
      <c r="G196" s="13">
        <v>2.5</v>
      </c>
      <c r="H196" s="13">
        <v>4.5</v>
      </c>
      <c r="I196" s="23">
        <f>IF(AND(ISBLANK(G196),ISBLANK(H196)),"",IF(OR(G196&lt;'Pontszamok-Osszesites'!$J$2,H196&lt;'Pontszamok-Osszesites'!$K$2),1,VLOOKUP(ROUNDUP(G196+H196,0),'Pontszamok-Osszesites'!$A$1:$B$5,2)))</f>
        <v>1</v>
      </c>
      <c r="J196" s="13">
        <v>3.5</v>
      </c>
      <c r="K196" s="13">
        <v>0</v>
      </c>
      <c r="L196" s="23">
        <f>IF(AND(ISBLANK(J196),ISBLANK(K196)),"",IF(OR(J196&lt;'Pontszamok-Osszesites'!$M$2,K196&lt;'Pontszamok-Osszesites'!$N$2),1,VLOOKUP(ROUNDUP(J196+K196,0),'Pontszamok-Osszesites'!$A$1:$B$5,2)))</f>
        <v>1</v>
      </c>
      <c r="M196" s="23"/>
      <c r="N196" s="13"/>
      <c r="O196" s="13"/>
      <c r="P196" s="23">
        <f>IF((V196=TRUE),"-",IF(R196="Laborfelmentett",VLOOKUP(INT(U196),'Pontszamok-Osszesites'!$A$1:$B$5,2),VLOOKUP(INT(U196),'Pontszamok-Osszesites'!$D$1:$E$5,2)))</f>
        <v>1</v>
      </c>
      <c r="Q196" s="48"/>
      <c r="R196" s="48" t="s">
        <v>152</v>
      </c>
      <c r="S196" s="45"/>
      <c r="T196" s="33">
        <f>IF(AND(OR(D196&lt;'Pontszamok-Osszesites'!$G$2,E196&lt;'Pontszamok-Osszesites'!$H$2),OR(G196&lt;'Pontszamok-Osszesites'!$J$2,H196&lt;'Pontszamok-Osszesites'!$K$2),OR(J196&lt;'Pontszamok-Osszesites'!$M$2,K196&lt;'Pontszamok-Osszesites'!$N$2)),0,INT(MAX(D196+E196,G196+H196,J196+K196)+0.5))</f>
        <v>7</v>
      </c>
      <c r="U196" s="33">
        <f t="shared" si="4"/>
        <v>0</v>
      </c>
      <c r="V196" s="35" t="b">
        <f t="shared" si="5"/>
        <v>0</v>
      </c>
    </row>
    <row r="197" spans="1:22" ht="15.75">
      <c r="A197" s="41">
        <v>192</v>
      </c>
      <c r="B197" s="43"/>
      <c r="C197" s="43" t="s">
        <v>237</v>
      </c>
      <c r="D197" s="42"/>
      <c r="E197" s="13"/>
      <c r="F197" s="23">
        <f>IF(AND(ISBLANK(D197),ISBLANK(E197)),"",IF(OR(D197&lt;'Pontszamok-Osszesites'!$G$2,E197&lt;'Pontszamok-Osszesites'!$H$2),1,VLOOKUP(ROUNDUP(D197+E197,0),'Pontszamok-Osszesites'!$A$1:$B$5,2)))</f>
      </c>
      <c r="G197" s="13"/>
      <c r="H197" s="13"/>
      <c r="I197" s="23">
        <f>IF(AND(ISBLANK(G197),ISBLANK(H197)),"",IF(OR(G197&lt;'Pontszamok-Osszesites'!$J$2,H197&lt;'Pontszamok-Osszesites'!$K$2),1,VLOOKUP(ROUNDUP(G197+H197,0),'Pontszamok-Osszesites'!$A$1:$B$5,2)))</f>
      </c>
      <c r="J197" s="13"/>
      <c r="K197" s="13"/>
      <c r="L197" s="23">
        <f>IF(AND(ISBLANK(J197),ISBLANK(K197)),"",IF(OR(J197&lt;'Pontszamok-Osszesites'!$M$2,K197&lt;'Pontszamok-Osszesites'!$N$2),1,VLOOKUP(ROUNDUP(J197+K197,0),'Pontszamok-Osszesites'!$A$1:$B$5,2)))</f>
      </c>
      <c r="M197" s="23"/>
      <c r="N197" s="13"/>
      <c r="O197" s="13"/>
      <c r="P197" s="23" t="str">
        <f>IF((V197=TRUE),"-",IF(R197="Laborfelmentett",VLOOKUP(INT(U197),'Pontszamok-Osszesites'!$A$1:$B$5,2),VLOOKUP(INT(U197),'Pontszamok-Osszesites'!$D$1:$E$5,2)))</f>
        <v>-</v>
      </c>
      <c r="Q197" s="48" t="s">
        <v>254</v>
      </c>
      <c r="R197" s="48" t="s">
        <v>153</v>
      </c>
      <c r="S197" s="45"/>
      <c r="T197" s="33">
        <f>IF(AND(OR(D197&lt;'Pontszamok-Osszesites'!$G$2,E197&lt;'Pontszamok-Osszesites'!$H$2),OR(G197&lt;'Pontszamok-Osszesites'!$J$2,H197&lt;'Pontszamok-Osszesites'!$K$2),OR(J197&lt;'Pontszamok-Osszesites'!$M$2,K197&lt;'Pontszamok-Osszesites'!$N$2)),0,INT(MAX(D197+E197,G197+H197,J197+K197)+0.5))</f>
        <v>0</v>
      </c>
      <c r="U197" s="33">
        <f t="shared" si="4"/>
        <v>0</v>
      </c>
      <c r="V197" s="35" t="b">
        <f t="shared" si="5"/>
        <v>1</v>
      </c>
    </row>
    <row r="198" spans="1:22" ht="15.75">
      <c r="A198" s="41">
        <v>193</v>
      </c>
      <c r="B198" s="43"/>
      <c r="C198" s="43" t="s">
        <v>126</v>
      </c>
      <c r="D198" s="42">
        <v>1.5</v>
      </c>
      <c r="E198" s="13">
        <v>0.5</v>
      </c>
      <c r="F198" s="23">
        <f>IF(AND(ISBLANK(D198),ISBLANK(E198)),"",IF(OR(D198&lt;'Pontszamok-Osszesites'!$G$2,E198&lt;'Pontszamok-Osszesites'!$H$2),1,VLOOKUP(ROUNDUP(D198+E198,0),'Pontszamok-Osszesites'!$A$1:$B$5,2)))</f>
        <v>1</v>
      </c>
      <c r="G198" s="13">
        <v>1</v>
      </c>
      <c r="H198" s="13"/>
      <c r="I198" s="23">
        <f>IF(AND(ISBLANK(G198),ISBLANK(H198)),"",IF(OR(G198&lt;'Pontszamok-Osszesites'!$J$2,H198&lt;'Pontszamok-Osszesites'!$K$2),1,VLOOKUP(ROUNDUP(G198+H198,0),'Pontszamok-Osszesites'!$A$1:$B$5,2)))</f>
        <v>1</v>
      </c>
      <c r="J198" s="13">
        <v>3.5</v>
      </c>
      <c r="K198" s="13">
        <v>8</v>
      </c>
      <c r="L198" s="23">
        <f>IF(AND(ISBLANK(J198),ISBLANK(K198)),"",IF(OR(J198&lt;'Pontszamok-Osszesites'!$M$2,K198&lt;'Pontszamok-Osszesites'!$N$2),1,VLOOKUP(ROUNDUP(J198+K198,0),'Pontszamok-Osszesites'!$A$1:$B$5,2)))</f>
        <v>2</v>
      </c>
      <c r="M198" s="23"/>
      <c r="N198" s="13"/>
      <c r="O198" s="13">
        <v>18</v>
      </c>
      <c r="P198" s="23">
        <f>IF((V198=TRUE),"-",IF(R198="Laborfelmentett",VLOOKUP(INT(U198),'Pontszamok-Osszesites'!$A$1:$B$5,2),VLOOKUP(INT(U198),'Pontszamok-Osszesites'!$D$1:$E$5,2)))</f>
        <v>1</v>
      </c>
      <c r="Q198" s="48" t="s">
        <v>259</v>
      </c>
      <c r="R198" s="48" t="s">
        <v>161</v>
      </c>
      <c r="S198" s="45"/>
      <c r="T198" s="33">
        <f>IF(AND(OR(D198&lt;'Pontszamok-Osszesites'!$G$2,E198&lt;'Pontszamok-Osszesites'!$H$2),OR(G198&lt;'Pontszamok-Osszesites'!$J$2,H198&lt;'Pontszamok-Osszesites'!$K$2),OR(J198&lt;'Pontszamok-Osszesites'!$M$2,K198&lt;'Pontszamok-Osszesites'!$N$2)),0,INT(MAX(D198+E198,G198+H198,J198+K198)+0.5))</f>
        <v>12</v>
      </c>
      <c r="U198" s="33">
        <f t="shared" si="4"/>
        <v>0</v>
      </c>
      <c r="V198" s="35" t="b">
        <f t="shared" si="5"/>
        <v>0</v>
      </c>
    </row>
    <row r="199" spans="1:22" ht="15.75">
      <c r="A199" s="41">
        <v>194</v>
      </c>
      <c r="B199" s="43"/>
      <c r="C199" s="43" t="s">
        <v>238</v>
      </c>
      <c r="D199" s="42"/>
      <c r="E199" s="13"/>
      <c r="F199" s="23">
        <f>IF(AND(ISBLANK(D199),ISBLANK(E199)),"",IF(OR(D199&lt;'Pontszamok-Osszesites'!$G$2,E199&lt;'Pontszamok-Osszesites'!$H$2),1,VLOOKUP(ROUNDUP(D199+E199,0),'Pontszamok-Osszesites'!$A$1:$B$5,2)))</f>
      </c>
      <c r="G199" s="13">
        <v>2.5</v>
      </c>
      <c r="H199" s="13">
        <v>4.5</v>
      </c>
      <c r="I199" s="23">
        <f>IF(AND(ISBLANK(G199),ISBLANK(H199)),"",IF(OR(G199&lt;'Pontszamok-Osszesites'!$J$2,H199&lt;'Pontszamok-Osszesites'!$K$2),1,VLOOKUP(ROUNDUP(G199+H199,0),'Pontszamok-Osszesites'!$A$1:$B$5,2)))</f>
        <v>1</v>
      </c>
      <c r="J199" s="13">
        <v>3</v>
      </c>
      <c r="K199" s="13">
        <v>4</v>
      </c>
      <c r="L199" s="23">
        <f>IF(AND(ISBLANK(J199),ISBLANK(K199)),"",IF(OR(J199&lt;'Pontszamok-Osszesites'!$M$2,K199&lt;'Pontszamok-Osszesites'!$N$2),1,VLOOKUP(ROUNDUP(J199+K199,0),'Pontszamok-Osszesites'!$A$1:$B$5,2)))</f>
        <v>1</v>
      </c>
      <c r="M199" s="23"/>
      <c r="N199" s="13"/>
      <c r="O199" s="13"/>
      <c r="P199" s="23">
        <f>IF((V199=TRUE),"-",IF(R199="Laborfelmentett",VLOOKUP(INT(U199),'Pontszamok-Osszesites'!$A$1:$B$5,2),VLOOKUP(INT(U199),'Pontszamok-Osszesites'!$D$1:$E$5,2)))</f>
        <v>1</v>
      </c>
      <c r="Q199" s="48"/>
      <c r="R199" s="48" t="s">
        <v>152</v>
      </c>
      <c r="S199" s="45"/>
      <c r="T199" s="33">
        <f>IF(AND(OR(D199&lt;'Pontszamok-Osszesites'!$G$2,E199&lt;'Pontszamok-Osszesites'!$H$2),OR(G199&lt;'Pontszamok-Osszesites'!$J$2,H199&lt;'Pontszamok-Osszesites'!$K$2),OR(J199&lt;'Pontszamok-Osszesites'!$M$2,K199&lt;'Pontszamok-Osszesites'!$N$2)),0,INT(MAX(D199+E199,G199+H199,J199+K199)+0.5))</f>
        <v>7</v>
      </c>
      <c r="U199" s="33">
        <f aca="true" t="shared" si="6" ref="U199:U232">IF(OR(T199&lt;10.5,AND(NOT(R199="Laborfelmentett"),OR(ISBLANK(M199),O199&lt;10.5))),0,IF(R199="Laborfelmentett",(INT(MAX(D199+E199,G199+H199,J199+K199)+0.5)),SUM(INT(MAX(D199+E199,G199+H199,J199+K199)+0.5),N199,O199)))</f>
        <v>0</v>
      </c>
      <c r="V199" s="35" t="b">
        <f aca="true" t="shared" si="7" ref="V199:V232">IF(R199="Laborfelmentett",AND(ISBLANK(D199),ISBLANK(E199),ISBLANK(G199),ISBLANK(H199),ISBLANK(J199),ISBLANK(K199)),AND(ISBLANK(D199),ISBLANK(E199),ISBLANK(G199),ISBLANK(H199),ISBLANK(J199),ISBLANK(K199),ISBLANK(M199),ISBLANK(O199)))</f>
        <v>0</v>
      </c>
    </row>
    <row r="200" spans="1:22" ht="15.75">
      <c r="A200" s="41">
        <v>195</v>
      </c>
      <c r="B200" s="43"/>
      <c r="C200" s="43" t="s">
        <v>127</v>
      </c>
      <c r="D200" s="42"/>
      <c r="E200" s="13"/>
      <c r="F200" s="23">
        <f>IF(AND(ISBLANK(D200),ISBLANK(E200)),"",IF(OR(D200&lt;'Pontszamok-Osszesites'!$G$2,E200&lt;'Pontszamok-Osszesites'!$H$2),1,VLOOKUP(ROUNDUP(D200+E200,0),'Pontszamok-Osszesites'!$A$1:$B$5,2)))</f>
      </c>
      <c r="G200" s="13"/>
      <c r="H200" s="13"/>
      <c r="I200" s="23">
        <f>IF(AND(ISBLANK(G200),ISBLANK(H200)),"",IF(OR(G200&lt;'Pontszamok-Osszesites'!$J$2,H200&lt;'Pontszamok-Osszesites'!$K$2),1,VLOOKUP(ROUNDUP(G200+H200,0),'Pontszamok-Osszesites'!$A$1:$B$5,2)))</f>
      </c>
      <c r="J200" s="13"/>
      <c r="K200" s="13"/>
      <c r="L200" s="23">
        <f>IF(AND(ISBLANK(J200),ISBLANK(K200)),"",IF(OR(J200&lt;'Pontszamok-Osszesites'!$M$2,K200&lt;'Pontszamok-Osszesites'!$N$2),1,VLOOKUP(ROUNDUP(J200+K200,0),'Pontszamok-Osszesites'!$A$1:$B$5,2)))</f>
      </c>
      <c r="M200" s="23"/>
      <c r="N200" s="13"/>
      <c r="O200" s="13"/>
      <c r="P200" s="23" t="str">
        <f>IF((V200=TRUE),"-",IF(R200="Laborfelmentett",VLOOKUP(INT(U200),'Pontszamok-Osszesites'!$A$1:$B$5,2),VLOOKUP(INT(U200),'Pontszamok-Osszesites'!$D$1:$E$5,2)))</f>
        <v>-</v>
      </c>
      <c r="Q200" s="48" t="s">
        <v>253</v>
      </c>
      <c r="R200" s="48" t="s">
        <v>151</v>
      </c>
      <c r="S200" s="45"/>
      <c r="T200" s="33">
        <f>IF(AND(OR(D200&lt;'Pontszamok-Osszesites'!$G$2,E200&lt;'Pontszamok-Osszesites'!$H$2),OR(G200&lt;'Pontszamok-Osszesites'!$J$2,H200&lt;'Pontszamok-Osszesites'!$K$2),OR(J200&lt;'Pontszamok-Osszesites'!$M$2,K200&lt;'Pontszamok-Osszesites'!$N$2)),0,INT(MAX(D200+E200,G200+H200,J200+K200)+0.5))</f>
        <v>0</v>
      </c>
      <c r="U200" s="33">
        <f t="shared" si="6"/>
        <v>0</v>
      </c>
      <c r="V200" s="35" t="b">
        <f t="shared" si="7"/>
        <v>1</v>
      </c>
    </row>
    <row r="201" spans="1:22" ht="15.75">
      <c r="A201" s="41">
        <v>196</v>
      </c>
      <c r="B201" s="43"/>
      <c r="C201" s="43" t="s">
        <v>128</v>
      </c>
      <c r="D201" s="42"/>
      <c r="E201" s="13"/>
      <c r="F201" s="23">
        <f>IF(AND(ISBLANK(D201),ISBLANK(E201)),"",IF(OR(D201&lt;'Pontszamok-Osszesites'!$G$2,E201&lt;'Pontszamok-Osszesites'!$H$2),1,VLOOKUP(ROUNDUP(D201+E201,0),'Pontszamok-Osszesites'!$A$1:$B$5,2)))</f>
      </c>
      <c r="G201" s="13"/>
      <c r="H201" s="13"/>
      <c r="I201" s="23">
        <f>IF(AND(ISBLANK(G201),ISBLANK(H201)),"",IF(OR(G201&lt;'Pontszamok-Osszesites'!$J$2,H201&lt;'Pontszamok-Osszesites'!$K$2),1,VLOOKUP(ROUNDUP(G201+H201,0),'Pontszamok-Osszesites'!$A$1:$B$5,2)))</f>
      </c>
      <c r="J201" s="13"/>
      <c r="K201" s="13"/>
      <c r="L201" s="23">
        <f>IF(AND(ISBLANK(J201),ISBLANK(K201)),"",IF(OR(J201&lt;'Pontszamok-Osszesites'!$M$2,K201&lt;'Pontszamok-Osszesites'!$N$2),1,VLOOKUP(ROUNDUP(J201+K201,0),'Pontszamok-Osszesites'!$A$1:$B$5,2)))</f>
      </c>
      <c r="M201" s="23"/>
      <c r="N201" s="13"/>
      <c r="O201" s="13"/>
      <c r="P201" s="23" t="str">
        <f>IF((V201=TRUE),"-",IF(R201="Laborfelmentett",VLOOKUP(INT(U201),'Pontszamok-Osszesites'!$A$1:$B$5,2),VLOOKUP(INT(U201),'Pontszamok-Osszesites'!$D$1:$E$5,2)))</f>
        <v>-</v>
      </c>
      <c r="Q201" s="48" t="s">
        <v>258</v>
      </c>
      <c r="R201" s="48" t="s">
        <v>160</v>
      </c>
      <c r="S201" s="45"/>
      <c r="T201" s="33">
        <f>IF(AND(OR(D201&lt;'Pontszamok-Osszesites'!$G$2,E201&lt;'Pontszamok-Osszesites'!$H$2),OR(G201&lt;'Pontszamok-Osszesites'!$J$2,H201&lt;'Pontszamok-Osszesites'!$K$2),OR(J201&lt;'Pontszamok-Osszesites'!$M$2,K201&lt;'Pontszamok-Osszesites'!$N$2)),0,INT(MAX(D201+E201,G201+H201,J201+K201)+0.5))</f>
        <v>0</v>
      </c>
      <c r="U201" s="33">
        <f t="shared" si="6"/>
        <v>0</v>
      </c>
      <c r="V201" s="35" t="b">
        <f t="shared" si="7"/>
        <v>1</v>
      </c>
    </row>
    <row r="202" spans="1:22" ht="15.75">
      <c r="A202" s="41">
        <v>197</v>
      </c>
      <c r="B202" s="43"/>
      <c r="C202" s="43" t="s">
        <v>129</v>
      </c>
      <c r="D202" s="42"/>
      <c r="E202" s="13"/>
      <c r="F202" s="23">
        <f>IF(AND(ISBLANK(D202),ISBLANK(E202)),"",IF(OR(D202&lt;'Pontszamok-Osszesites'!$G$2,E202&lt;'Pontszamok-Osszesites'!$H$2),1,VLOOKUP(ROUNDUP(D202+E202,0),'Pontszamok-Osszesites'!$A$1:$B$5,2)))</f>
      </c>
      <c r="G202" s="13"/>
      <c r="H202" s="13"/>
      <c r="I202" s="23">
        <f>IF(AND(ISBLANK(G202),ISBLANK(H202)),"",IF(OR(G202&lt;'Pontszamok-Osszesites'!$J$2,H202&lt;'Pontszamok-Osszesites'!$K$2),1,VLOOKUP(ROUNDUP(G202+H202,0),'Pontszamok-Osszesites'!$A$1:$B$5,2)))</f>
      </c>
      <c r="J202" s="13"/>
      <c r="K202" s="13"/>
      <c r="L202" s="23">
        <f>IF(AND(ISBLANK(J202),ISBLANK(K202)),"",IF(OR(J202&lt;'Pontszamok-Osszesites'!$M$2,K202&lt;'Pontszamok-Osszesites'!$N$2),1,VLOOKUP(ROUNDUP(J202+K202,0),'Pontszamok-Osszesites'!$A$1:$B$5,2)))</f>
      </c>
      <c r="M202" s="23"/>
      <c r="N202" s="13"/>
      <c r="O202" s="13"/>
      <c r="P202" s="23" t="str">
        <f>IF((V202=TRUE),"-",IF(R202="Laborfelmentett",VLOOKUP(INT(U202),'Pontszamok-Osszesites'!$A$1:$B$5,2),VLOOKUP(INT(U202),'Pontszamok-Osszesites'!$D$1:$E$5,2)))</f>
        <v>-</v>
      </c>
      <c r="Q202" s="48" t="s">
        <v>258</v>
      </c>
      <c r="R202" s="48" t="s">
        <v>158</v>
      </c>
      <c r="S202" s="45"/>
      <c r="T202" s="33">
        <f>IF(AND(OR(D202&lt;'Pontszamok-Osszesites'!$G$2,E202&lt;'Pontszamok-Osszesites'!$H$2),OR(G202&lt;'Pontszamok-Osszesites'!$J$2,H202&lt;'Pontszamok-Osszesites'!$K$2),OR(J202&lt;'Pontszamok-Osszesites'!$M$2,K202&lt;'Pontszamok-Osszesites'!$N$2)),0,INT(MAX(D202+E202,G202+H202,J202+K202)+0.5))</f>
        <v>0</v>
      </c>
      <c r="U202" s="33">
        <f t="shared" si="6"/>
        <v>0</v>
      </c>
      <c r="V202" s="35" t="b">
        <f t="shared" si="7"/>
        <v>1</v>
      </c>
    </row>
    <row r="203" spans="1:22" ht="15.75">
      <c r="A203" s="41">
        <v>198</v>
      </c>
      <c r="B203" s="43"/>
      <c r="C203" s="43" t="s">
        <v>130</v>
      </c>
      <c r="D203" s="42"/>
      <c r="E203" s="13"/>
      <c r="F203" s="23">
        <f>IF(AND(ISBLANK(D203),ISBLANK(E203)),"",IF(OR(D203&lt;'Pontszamok-Osszesites'!$G$2,E203&lt;'Pontszamok-Osszesites'!$H$2),1,VLOOKUP(ROUNDUP(D203+E203,0),'Pontszamok-Osszesites'!$A$1:$B$5,2)))</f>
      </c>
      <c r="G203" s="13"/>
      <c r="H203" s="13"/>
      <c r="I203" s="23">
        <f>IF(AND(ISBLANK(G203),ISBLANK(H203)),"",IF(OR(G203&lt;'Pontszamok-Osszesites'!$J$2,H203&lt;'Pontszamok-Osszesites'!$K$2),1,VLOOKUP(ROUNDUP(G203+H203,0),'Pontszamok-Osszesites'!$A$1:$B$5,2)))</f>
      </c>
      <c r="J203" s="13"/>
      <c r="K203" s="13"/>
      <c r="L203" s="23">
        <f>IF(AND(ISBLANK(J203),ISBLANK(K203)),"",IF(OR(J203&lt;'Pontszamok-Osszesites'!$M$2,K203&lt;'Pontszamok-Osszesites'!$N$2),1,VLOOKUP(ROUNDUP(J203+K203,0),'Pontszamok-Osszesites'!$A$1:$B$5,2)))</f>
      </c>
      <c r="M203" s="23"/>
      <c r="N203" s="13"/>
      <c r="O203" s="13"/>
      <c r="P203" s="23" t="str">
        <f>IF((V203=TRUE),"-",IF(R203="Laborfelmentett",VLOOKUP(INT(U203),'Pontszamok-Osszesites'!$A$1:$B$5,2),VLOOKUP(INT(U203),'Pontszamok-Osszesites'!$D$1:$E$5,2)))</f>
        <v>-</v>
      </c>
      <c r="Q203" s="48" t="s">
        <v>255</v>
      </c>
      <c r="R203" s="48" t="s">
        <v>154</v>
      </c>
      <c r="S203" s="45"/>
      <c r="T203" s="33">
        <f>IF(AND(OR(D203&lt;'Pontszamok-Osszesites'!$G$2,E203&lt;'Pontszamok-Osszesites'!$H$2),OR(G203&lt;'Pontszamok-Osszesites'!$J$2,H203&lt;'Pontszamok-Osszesites'!$K$2),OR(J203&lt;'Pontszamok-Osszesites'!$M$2,K203&lt;'Pontszamok-Osszesites'!$N$2)),0,INT(MAX(D203+E203,G203+H203,J203+K203)+0.5))</f>
        <v>0</v>
      </c>
      <c r="U203" s="33">
        <f t="shared" si="6"/>
        <v>0</v>
      </c>
      <c r="V203" s="35" t="b">
        <f t="shared" si="7"/>
        <v>1</v>
      </c>
    </row>
    <row r="204" spans="1:22" ht="15.75">
      <c r="A204" s="41">
        <v>199</v>
      </c>
      <c r="B204" s="43"/>
      <c r="C204" s="43" t="s">
        <v>131</v>
      </c>
      <c r="D204" s="42"/>
      <c r="E204" s="13"/>
      <c r="F204" s="23">
        <f>IF(AND(ISBLANK(D204),ISBLANK(E204)),"",IF(OR(D204&lt;'Pontszamok-Osszesites'!$G$2,E204&lt;'Pontszamok-Osszesites'!$H$2),1,VLOOKUP(ROUNDUP(D204+E204,0),'Pontszamok-Osszesites'!$A$1:$B$5,2)))</f>
      </c>
      <c r="G204" s="13"/>
      <c r="H204" s="13"/>
      <c r="I204" s="23">
        <f>IF(AND(ISBLANK(G204),ISBLANK(H204)),"",IF(OR(G204&lt;'Pontszamok-Osszesites'!$J$2,H204&lt;'Pontszamok-Osszesites'!$K$2),1,VLOOKUP(ROUNDUP(G204+H204,0),'Pontszamok-Osszesites'!$A$1:$B$5,2)))</f>
      </c>
      <c r="J204" s="13"/>
      <c r="K204" s="13"/>
      <c r="L204" s="23">
        <f>IF(AND(ISBLANK(J204),ISBLANK(K204)),"",IF(OR(J204&lt;'Pontszamok-Osszesites'!$M$2,K204&lt;'Pontszamok-Osszesites'!$N$2),1,VLOOKUP(ROUNDUP(J204+K204,0),'Pontszamok-Osszesites'!$A$1:$B$5,2)))</f>
      </c>
      <c r="M204" s="23"/>
      <c r="N204" s="13"/>
      <c r="O204" s="13"/>
      <c r="P204" s="23" t="str">
        <f>IF((V204=TRUE),"-",IF(R204="Laborfelmentett",VLOOKUP(INT(U204),'Pontszamok-Osszesites'!$A$1:$B$5,2),VLOOKUP(INT(U204),'Pontszamok-Osszesites'!$D$1:$E$5,2)))</f>
        <v>-</v>
      </c>
      <c r="Q204" s="48" t="s">
        <v>255</v>
      </c>
      <c r="R204" s="48" t="s">
        <v>154</v>
      </c>
      <c r="S204" s="45"/>
      <c r="T204" s="33">
        <f>IF(AND(OR(D204&lt;'Pontszamok-Osszesites'!$G$2,E204&lt;'Pontszamok-Osszesites'!$H$2),OR(G204&lt;'Pontszamok-Osszesites'!$J$2,H204&lt;'Pontszamok-Osszesites'!$K$2),OR(J204&lt;'Pontszamok-Osszesites'!$M$2,K204&lt;'Pontszamok-Osszesites'!$N$2)),0,INT(MAX(D204+E204,G204+H204,J204+K204)+0.5))</f>
        <v>0</v>
      </c>
      <c r="U204" s="33">
        <f t="shared" si="6"/>
        <v>0</v>
      </c>
      <c r="V204" s="35" t="b">
        <f t="shared" si="7"/>
        <v>1</v>
      </c>
    </row>
    <row r="205" spans="1:22" ht="15.75">
      <c r="A205" s="41">
        <v>200</v>
      </c>
      <c r="B205" s="43"/>
      <c r="C205" s="43" t="s">
        <v>132</v>
      </c>
      <c r="D205" s="42"/>
      <c r="E205" s="13"/>
      <c r="F205" s="23">
        <f>IF(AND(ISBLANK(D205),ISBLANK(E205)),"",IF(OR(D205&lt;'Pontszamok-Osszesites'!$G$2,E205&lt;'Pontszamok-Osszesites'!$H$2),1,VLOOKUP(ROUNDUP(D205+E205,0),'Pontszamok-Osszesites'!$A$1:$B$5,2)))</f>
      </c>
      <c r="G205" s="13"/>
      <c r="H205" s="13"/>
      <c r="I205" s="23">
        <f>IF(AND(ISBLANK(G205),ISBLANK(H205)),"",IF(OR(G205&lt;'Pontszamok-Osszesites'!$J$2,H205&lt;'Pontszamok-Osszesites'!$K$2),1,VLOOKUP(ROUNDUP(G205+H205,0),'Pontszamok-Osszesites'!$A$1:$B$5,2)))</f>
      </c>
      <c r="J205" s="13"/>
      <c r="K205" s="13"/>
      <c r="L205" s="23">
        <f>IF(AND(ISBLANK(J205),ISBLANK(K205)),"",IF(OR(J205&lt;'Pontszamok-Osszesites'!$M$2,K205&lt;'Pontszamok-Osszesites'!$N$2),1,VLOOKUP(ROUNDUP(J205+K205,0),'Pontszamok-Osszesites'!$A$1:$B$5,2)))</f>
      </c>
      <c r="M205" s="23"/>
      <c r="N205" s="13"/>
      <c r="O205" s="13"/>
      <c r="P205" s="23" t="str">
        <f>IF((V205=TRUE),"-",IF(R205="Laborfelmentett",VLOOKUP(INT(U205),'Pontszamok-Osszesites'!$A$1:$B$5,2),VLOOKUP(INT(U205),'Pontszamok-Osszesites'!$D$1:$E$5,2)))</f>
        <v>-</v>
      </c>
      <c r="Q205" s="48" t="s">
        <v>255</v>
      </c>
      <c r="R205" s="48" t="s">
        <v>154</v>
      </c>
      <c r="S205" s="45"/>
      <c r="T205" s="33">
        <f>IF(AND(OR(D205&lt;'Pontszamok-Osszesites'!$G$2,E205&lt;'Pontszamok-Osszesites'!$H$2),OR(G205&lt;'Pontszamok-Osszesites'!$J$2,H205&lt;'Pontszamok-Osszesites'!$K$2),OR(J205&lt;'Pontszamok-Osszesites'!$M$2,K205&lt;'Pontszamok-Osszesites'!$N$2)),0,INT(MAX(D205+E205,G205+H205,J205+K205)+0.5))</f>
        <v>0</v>
      </c>
      <c r="U205" s="33">
        <f t="shared" si="6"/>
        <v>0</v>
      </c>
      <c r="V205" s="35" t="b">
        <f t="shared" si="7"/>
        <v>1</v>
      </c>
    </row>
    <row r="206" spans="1:22" ht="15.75">
      <c r="A206" s="41">
        <v>201</v>
      </c>
      <c r="B206" s="43"/>
      <c r="C206" s="43" t="s">
        <v>239</v>
      </c>
      <c r="D206" s="42"/>
      <c r="E206" s="13"/>
      <c r="F206" s="23">
        <f>IF(AND(ISBLANK(D206),ISBLANK(E206)),"",IF(OR(D206&lt;'Pontszamok-Osszesites'!$G$2,E206&lt;'Pontszamok-Osszesites'!$H$2),1,VLOOKUP(ROUNDUP(D206+E206,0),'Pontszamok-Osszesites'!$A$1:$B$5,2)))</f>
      </c>
      <c r="G206" s="13"/>
      <c r="H206" s="13"/>
      <c r="I206" s="23">
        <f>IF(AND(ISBLANK(G206),ISBLANK(H206)),"",IF(OR(G206&lt;'Pontszamok-Osszesites'!$J$2,H206&lt;'Pontszamok-Osszesites'!$K$2),1,VLOOKUP(ROUNDUP(G206+H206,0),'Pontszamok-Osszesites'!$A$1:$B$5,2)))</f>
      </c>
      <c r="J206" s="13"/>
      <c r="K206" s="13"/>
      <c r="L206" s="23">
        <f>IF(AND(ISBLANK(J206),ISBLANK(K206)),"",IF(OR(J206&lt;'Pontszamok-Osszesites'!$M$2,K206&lt;'Pontszamok-Osszesites'!$N$2),1,VLOOKUP(ROUNDUP(J206+K206,0),'Pontszamok-Osszesites'!$A$1:$B$5,2)))</f>
      </c>
      <c r="M206" s="23"/>
      <c r="N206" s="13"/>
      <c r="O206" s="13"/>
      <c r="P206" s="23" t="str">
        <f>IF((V206=TRUE),"-",IF(R206="Laborfelmentett",VLOOKUP(INT(U206),'Pontszamok-Osszesites'!$A$1:$B$5,2),VLOOKUP(INT(U206),'Pontszamok-Osszesites'!$D$1:$E$5,2)))</f>
        <v>-</v>
      </c>
      <c r="Q206" s="48" t="s">
        <v>258</v>
      </c>
      <c r="R206" s="48" t="s">
        <v>160</v>
      </c>
      <c r="S206" s="45"/>
      <c r="T206" s="33">
        <f>IF(AND(OR(D206&lt;'Pontszamok-Osszesites'!$G$2,E206&lt;'Pontszamok-Osszesites'!$H$2),OR(G206&lt;'Pontszamok-Osszesites'!$J$2,H206&lt;'Pontszamok-Osszesites'!$K$2),OR(J206&lt;'Pontszamok-Osszesites'!$M$2,K206&lt;'Pontszamok-Osszesites'!$N$2)),0,INT(MAX(D206+E206,G206+H206,J206+K206)+0.5))</f>
        <v>0</v>
      </c>
      <c r="U206" s="33">
        <f t="shared" si="6"/>
        <v>0</v>
      </c>
      <c r="V206" s="35" t="b">
        <f t="shared" si="7"/>
        <v>1</v>
      </c>
    </row>
    <row r="207" spans="1:22" ht="15.75">
      <c r="A207" s="41">
        <v>202</v>
      </c>
      <c r="B207" s="43"/>
      <c r="C207" s="43" t="s">
        <v>133</v>
      </c>
      <c r="D207" s="42"/>
      <c r="E207" s="13"/>
      <c r="F207" s="23">
        <f>IF(AND(ISBLANK(D207),ISBLANK(E207)),"",IF(OR(D207&lt;'Pontszamok-Osszesites'!$G$2,E207&lt;'Pontszamok-Osszesites'!$H$2),1,VLOOKUP(ROUNDUP(D207+E207,0),'Pontszamok-Osszesites'!$A$1:$B$5,2)))</f>
      </c>
      <c r="G207" s="13"/>
      <c r="H207" s="13"/>
      <c r="I207" s="23">
        <f>IF(AND(ISBLANK(G207),ISBLANK(H207)),"",IF(OR(G207&lt;'Pontszamok-Osszesites'!$J$2,H207&lt;'Pontszamok-Osszesites'!$K$2),1,VLOOKUP(ROUNDUP(G207+H207,0),'Pontszamok-Osszesites'!$A$1:$B$5,2)))</f>
      </c>
      <c r="J207" s="13"/>
      <c r="K207" s="13"/>
      <c r="L207" s="23">
        <f>IF(AND(ISBLANK(J207),ISBLANK(K207)),"",IF(OR(J207&lt;'Pontszamok-Osszesites'!$M$2,K207&lt;'Pontszamok-Osszesites'!$N$2),1,VLOOKUP(ROUNDUP(J207+K207,0),'Pontszamok-Osszesites'!$A$1:$B$5,2)))</f>
      </c>
      <c r="M207" s="23"/>
      <c r="N207" s="13"/>
      <c r="O207" s="13"/>
      <c r="P207" s="23" t="str">
        <f>IF((V207=TRUE),"-",IF(R207="Laborfelmentett",VLOOKUP(INT(U207),'Pontszamok-Osszesites'!$A$1:$B$5,2),VLOOKUP(INT(U207),'Pontszamok-Osszesites'!$D$1:$E$5,2)))</f>
        <v>-</v>
      </c>
      <c r="Q207" s="48" t="s">
        <v>253</v>
      </c>
      <c r="R207" s="48" t="s">
        <v>151</v>
      </c>
      <c r="S207" s="45"/>
      <c r="T207" s="33">
        <f>IF(AND(OR(D207&lt;'Pontszamok-Osszesites'!$G$2,E207&lt;'Pontszamok-Osszesites'!$H$2),OR(G207&lt;'Pontszamok-Osszesites'!$J$2,H207&lt;'Pontszamok-Osszesites'!$K$2),OR(J207&lt;'Pontszamok-Osszesites'!$M$2,K207&lt;'Pontszamok-Osszesites'!$N$2)),0,INT(MAX(D207+E207,G207+H207,J207+K207)+0.5))</f>
        <v>0</v>
      </c>
      <c r="U207" s="33">
        <f t="shared" si="6"/>
        <v>0</v>
      </c>
      <c r="V207" s="35" t="b">
        <f t="shared" si="7"/>
        <v>1</v>
      </c>
    </row>
    <row r="208" spans="1:22" ht="15.75">
      <c r="A208" s="41">
        <v>203</v>
      </c>
      <c r="B208" s="43"/>
      <c r="C208" s="43" t="s">
        <v>240</v>
      </c>
      <c r="D208" s="42"/>
      <c r="E208" s="13"/>
      <c r="F208" s="23">
        <f>IF(AND(ISBLANK(D208),ISBLANK(E208)),"",IF(OR(D208&lt;'Pontszamok-Osszesites'!$G$2,E208&lt;'Pontszamok-Osszesites'!$H$2),1,VLOOKUP(ROUNDUP(D208+E208,0),'Pontszamok-Osszesites'!$A$1:$B$5,2)))</f>
      </c>
      <c r="G208" s="13"/>
      <c r="H208" s="13"/>
      <c r="I208" s="23">
        <f>IF(AND(ISBLANK(G208),ISBLANK(H208)),"",IF(OR(G208&lt;'Pontszamok-Osszesites'!$J$2,H208&lt;'Pontszamok-Osszesites'!$K$2),1,VLOOKUP(ROUNDUP(G208+H208,0),'Pontszamok-Osszesites'!$A$1:$B$5,2)))</f>
      </c>
      <c r="J208" s="13"/>
      <c r="K208" s="13"/>
      <c r="L208" s="23">
        <f>IF(AND(ISBLANK(J208),ISBLANK(K208)),"",IF(OR(J208&lt;'Pontszamok-Osszesites'!$M$2,K208&lt;'Pontszamok-Osszesites'!$N$2),1,VLOOKUP(ROUNDUP(J208+K208,0),'Pontszamok-Osszesites'!$A$1:$B$5,2)))</f>
      </c>
      <c r="M208" s="23"/>
      <c r="N208" s="13"/>
      <c r="O208" s="13"/>
      <c r="P208" s="23" t="str">
        <f>IF((V208=TRUE),"-",IF(R208="Laborfelmentett",VLOOKUP(INT(U208),'Pontszamok-Osszesites'!$A$1:$B$5,2),VLOOKUP(INT(U208),'Pontszamok-Osszesites'!$D$1:$E$5,2)))</f>
        <v>-</v>
      </c>
      <c r="Q208" s="48" t="s">
        <v>255</v>
      </c>
      <c r="R208" s="48" t="s">
        <v>154</v>
      </c>
      <c r="S208" s="45"/>
      <c r="T208" s="33">
        <f>IF(AND(OR(D208&lt;'Pontszamok-Osszesites'!$G$2,E208&lt;'Pontszamok-Osszesites'!$H$2),OR(G208&lt;'Pontszamok-Osszesites'!$J$2,H208&lt;'Pontszamok-Osszesites'!$K$2),OR(J208&lt;'Pontszamok-Osszesites'!$M$2,K208&lt;'Pontszamok-Osszesites'!$N$2)),0,INT(MAX(D208+E208,G208+H208,J208+K208)+0.5))</f>
        <v>0</v>
      </c>
      <c r="U208" s="33">
        <f t="shared" si="6"/>
        <v>0</v>
      </c>
      <c r="V208" s="35" t="b">
        <f t="shared" si="7"/>
        <v>1</v>
      </c>
    </row>
    <row r="209" spans="1:22" ht="15.75">
      <c r="A209" s="41">
        <v>204</v>
      </c>
      <c r="B209" s="43"/>
      <c r="C209" s="43" t="s">
        <v>134</v>
      </c>
      <c r="D209" s="42"/>
      <c r="E209" s="13"/>
      <c r="F209" s="23">
        <f>IF(AND(ISBLANK(D209),ISBLANK(E209)),"",IF(OR(D209&lt;'Pontszamok-Osszesites'!$G$2,E209&lt;'Pontszamok-Osszesites'!$H$2),1,VLOOKUP(ROUNDUP(D209+E209,0),'Pontszamok-Osszesites'!$A$1:$B$5,2)))</f>
      </c>
      <c r="G209" s="13">
        <v>2</v>
      </c>
      <c r="H209" s="13"/>
      <c r="I209" s="23">
        <f>IF(AND(ISBLANK(G209),ISBLANK(H209)),"",IF(OR(G209&lt;'Pontszamok-Osszesites'!$J$2,H209&lt;'Pontszamok-Osszesites'!$K$2),1,VLOOKUP(ROUNDUP(G209+H209,0),'Pontszamok-Osszesites'!$A$1:$B$5,2)))</f>
        <v>1</v>
      </c>
      <c r="J209" s="13"/>
      <c r="K209" s="13"/>
      <c r="L209" s="23">
        <f>IF(AND(ISBLANK(J209),ISBLANK(K209)),"",IF(OR(J209&lt;'Pontszamok-Osszesites'!$M$2,K209&lt;'Pontszamok-Osszesites'!$N$2),1,VLOOKUP(ROUNDUP(J209+K209,0),'Pontszamok-Osszesites'!$A$1:$B$5,2)))</f>
      </c>
      <c r="M209" s="23"/>
      <c r="N209" s="13"/>
      <c r="O209" s="13"/>
      <c r="P209" s="23">
        <f>IF((V209=TRUE),"-",IF(R209="Laborfelmentett",VLOOKUP(INT(U209),'Pontszamok-Osszesites'!$A$1:$B$5,2),VLOOKUP(INT(U209),'Pontszamok-Osszesites'!$D$1:$E$5,2)))</f>
        <v>1</v>
      </c>
      <c r="Q209" s="48" t="s">
        <v>259</v>
      </c>
      <c r="R209" s="48" t="s">
        <v>159</v>
      </c>
      <c r="S209" s="45"/>
      <c r="T209" s="33">
        <f>IF(AND(OR(D209&lt;'Pontszamok-Osszesites'!$G$2,E209&lt;'Pontszamok-Osszesites'!$H$2),OR(G209&lt;'Pontszamok-Osszesites'!$J$2,H209&lt;'Pontszamok-Osszesites'!$K$2),OR(J209&lt;'Pontszamok-Osszesites'!$M$2,K209&lt;'Pontszamok-Osszesites'!$N$2)),0,INT(MAX(D209+E209,G209+H209,J209+K209)+0.5))</f>
        <v>0</v>
      </c>
      <c r="U209" s="33">
        <f t="shared" si="6"/>
        <v>0</v>
      </c>
      <c r="V209" s="35" t="b">
        <f t="shared" si="7"/>
        <v>0</v>
      </c>
    </row>
    <row r="210" spans="1:22" ht="15.75">
      <c r="A210" s="41">
        <v>205</v>
      </c>
      <c r="B210" s="43"/>
      <c r="C210" s="43" t="s">
        <v>135</v>
      </c>
      <c r="D210" s="42"/>
      <c r="E210" s="13"/>
      <c r="F210" s="23">
        <f>IF(AND(ISBLANK(D210),ISBLANK(E210)),"",IF(OR(D210&lt;'Pontszamok-Osszesites'!$G$2,E210&lt;'Pontszamok-Osszesites'!$H$2),1,VLOOKUP(ROUNDUP(D210+E210,0),'Pontszamok-Osszesites'!$A$1:$B$5,2)))</f>
      </c>
      <c r="G210" s="13"/>
      <c r="H210" s="13"/>
      <c r="I210" s="23">
        <f>IF(AND(ISBLANK(G210),ISBLANK(H210)),"",IF(OR(G210&lt;'Pontszamok-Osszesites'!$J$2,H210&lt;'Pontszamok-Osszesites'!$K$2),1,VLOOKUP(ROUNDUP(G210+H210,0),'Pontszamok-Osszesites'!$A$1:$B$5,2)))</f>
      </c>
      <c r="J210" s="13"/>
      <c r="K210" s="13"/>
      <c r="L210" s="23">
        <f>IF(AND(ISBLANK(J210),ISBLANK(K210)),"",IF(OR(J210&lt;'Pontszamok-Osszesites'!$M$2,K210&lt;'Pontszamok-Osszesites'!$N$2),1,VLOOKUP(ROUNDUP(J210+K210,0),'Pontszamok-Osszesites'!$A$1:$B$5,2)))</f>
      </c>
      <c r="M210" s="23"/>
      <c r="N210" s="13"/>
      <c r="O210" s="13"/>
      <c r="P210" s="23" t="str">
        <f>IF((V210=TRUE),"-",IF(R210="Laborfelmentett",VLOOKUP(INT(U210),'Pontszamok-Osszesites'!$A$1:$B$5,2),VLOOKUP(INT(U210),'Pontszamok-Osszesites'!$D$1:$E$5,2)))</f>
        <v>-</v>
      </c>
      <c r="Q210" s="48" t="s">
        <v>255</v>
      </c>
      <c r="R210" s="48" t="s">
        <v>154</v>
      </c>
      <c r="S210" s="45"/>
      <c r="T210" s="33">
        <f>IF(AND(OR(D210&lt;'Pontszamok-Osszesites'!$G$2,E210&lt;'Pontszamok-Osszesites'!$H$2),OR(G210&lt;'Pontszamok-Osszesites'!$J$2,H210&lt;'Pontszamok-Osszesites'!$K$2),OR(J210&lt;'Pontszamok-Osszesites'!$M$2,K210&lt;'Pontszamok-Osszesites'!$N$2)),0,INT(MAX(D210+E210,G210+H210,J210+K210)+0.5))</f>
        <v>0</v>
      </c>
      <c r="U210" s="33">
        <f t="shared" si="6"/>
        <v>0</v>
      </c>
      <c r="V210" s="35" t="b">
        <f t="shared" si="7"/>
        <v>1</v>
      </c>
    </row>
    <row r="211" spans="1:22" ht="15.75">
      <c r="A211" s="41">
        <v>206</v>
      </c>
      <c r="B211" s="43"/>
      <c r="C211" s="43" t="s">
        <v>241</v>
      </c>
      <c r="D211" s="42"/>
      <c r="E211" s="13"/>
      <c r="F211" s="23">
        <f>IF(AND(ISBLANK(D211),ISBLANK(E211)),"",IF(OR(D211&lt;'Pontszamok-Osszesites'!$G$2,E211&lt;'Pontszamok-Osszesites'!$H$2),1,VLOOKUP(ROUNDUP(D211+E211,0),'Pontszamok-Osszesites'!$A$1:$B$5,2)))</f>
      </c>
      <c r="G211" s="13">
        <v>2</v>
      </c>
      <c r="H211" s="13"/>
      <c r="I211" s="23">
        <f>IF(AND(ISBLANK(G211),ISBLANK(H211)),"",IF(OR(G211&lt;'Pontszamok-Osszesites'!$J$2,H211&lt;'Pontszamok-Osszesites'!$K$2),1,VLOOKUP(ROUNDUP(G211+H211,0),'Pontszamok-Osszesites'!$A$1:$B$5,2)))</f>
        <v>1</v>
      </c>
      <c r="J211" s="13"/>
      <c r="K211" s="13"/>
      <c r="L211" s="23">
        <f>IF(AND(ISBLANK(J211),ISBLANK(K211)),"",IF(OR(J211&lt;'Pontszamok-Osszesites'!$M$2,K211&lt;'Pontszamok-Osszesites'!$N$2),1,VLOOKUP(ROUNDUP(J211+K211,0),'Pontszamok-Osszesites'!$A$1:$B$5,2)))</f>
      </c>
      <c r="M211" s="23"/>
      <c r="N211" s="13"/>
      <c r="O211" s="13"/>
      <c r="P211" s="23">
        <f>IF((V211=TRUE),"-",IF(R211="Laborfelmentett",VLOOKUP(INT(U211),'Pontszamok-Osszesites'!$A$1:$B$5,2),VLOOKUP(INT(U211),'Pontszamok-Osszesites'!$D$1:$E$5,2)))</f>
        <v>1</v>
      </c>
      <c r="Q211" s="48"/>
      <c r="R211" s="48" t="s">
        <v>152</v>
      </c>
      <c r="S211" s="45"/>
      <c r="T211" s="33">
        <f>IF(AND(OR(D211&lt;'Pontszamok-Osszesites'!$G$2,E211&lt;'Pontszamok-Osszesites'!$H$2),OR(G211&lt;'Pontszamok-Osszesites'!$J$2,H211&lt;'Pontszamok-Osszesites'!$K$2),OR(J211&lt;'Pontszamok-Osszesites'!$M$2,K211&lt;'Pontszamok-Osszesites'!$N$2)),0,INT(MAX(D211+E211,G211+H211,J211+K211)+0.5))</f>
        <v>0</v>
      </c>
      <c r="U211" s="33">
        <f t="shared" si="6"/>
        <v>0</v>
      </c>
      <c r="V211" s="35" t="b">
        <f t="shared" si="7"/>
        <v>0</v>
      </c>
    </row>
    <row r="212" spans="1:22" ht="15.75">
      <c r="A212" s="41">
        <v>207</v>
      </c>
      <c r="B212" s="43"/>
      <c r="C212" s="43" t="s">
        <v>136</v>
      </c>
      <c r="D212" s="42"/>
      <c r="E212" s="13"/>
      <c r="F212" s="23">
        <f>IF(AND(ISBLANK(D212),ISBLANK(E212)),"",IF(OR(D212&lt;'Pontszamok-Osszesites'!$G$2,E212&lt;'Pontszamok-Osszesites'!$H$2),1,VLOOKUP(ROUNDUP(D212+E212,0),'Pontszamok-Osszesites'!$A$1:$B$5,2)))</f>
      </c>
      <c r="G212" s="13"/>
      <c r="H212" s="13"/>
      <c r="I212" s="23">
        <f>IF(AND(ISBLANK(G212),ISBLANK(H212)),"",IF(OR(G212&lt;'Pontszamok-Osszesites'!$J$2,H212&lt;'Pontszamok-Osszesites'!$K$2),1,VLOOKUP(ROUNDUP(G212+H212,0),'Pontszamok-Osszesites'!$A$1:$B$5,2)))</f>
      </c>
      <c r="J212" s="13"/>
      <c r="K212" s="13"/>
      <c r="L212" s="23">
        <f>IF(AND(ISBLANK(J212),ISBLANK(K212)),"",IF(OR(J212&lt;'Pontszamok-Osszesites'!$M$2,K212&lt;'Pontszamok-Osszesites'!$N$2),1,VLOOKUP(ROUNDUP(J212+K212,0),'Pontszamok-Osszesites'!$A$1:$B$5,2)))</f>
      </c>
      <c r="M212" s="23"/>
      <c r="N212" s="13"/>
      <c r="O212" s="13"/>
      <c r="P212" s="23" t="str">
        <f>IF((V212=TRUE),"-",IF(R212="Laborfelmentett",VLOOKUP(INT(U212),'Pontszamok-Osszesites'!$A$1:$B$5,2),VLOOKUP(INT(U212),'Pontszamok-Osszesites'!$D$1:$E$5,2)))</f>
        <v>-</v>
      </c>
      <c r="Q212" s="48" t="s">
        <v>255</v>
      </c>
      <c r="R212" s="48" t="s">
        <v>154</v>
      </c>
      <c r="S212" s="45"/>
      <c r="T212" s="33">
        <f>IF(AND(OR(D212&lt;'Pontszamok-Osszesites'!$G$2,E212&lt;'Pontszamok-Osszesites'!$H$2),OR(G212&lt;'Pontszamok-Osszesites'!$J$2,H212&lt;'Pontszamok-Osszesites'!$K$2),OR(J212&lt;'Pontszamok-Osszesites'!$M$2,K212&lt;'Pontszamok-Osszesites'!$N$2)),0,INT(MAX(D212+E212,G212+H212,J212+K212)+0.5))</f>
        <v>0</v>
      </c>
      <c r="U212" s="33">
        <f t="shared" si="6"/>
        <v>0</v>
      </c>
      <c r="V212" s="35" t="b">
        <f t="shared" si="7"/>
        <v>1</v>
      </c>
    </row>
    <row r="213" spans="1:22" ht="15.75">
      <c r="A213" s="41">
        <v>208</v>
      </c>
      <c r="B213" s="43"/>
      <c r="C213" s="43" t="s">
        <v>137</v>
      </c>
      <c r="D213" s="42"/>
      <c r="E213" s="13"/>
      <c r="F213" s="23">
        <f>IF(AND(ISBLANK(D213),ISBLANK(E213)),"",IF(OR(D213&lt;'Pontszamok-Osszesites'!$G$2,E213&lt;'Pontszamok-Osszesites'!$H$2),1,VLOOKUP(ROUNDUP(D213+E213,0),'Pontszamok-Osszesites'!$A$1:$B$5,2)))</f>
      </c>
      <c r="G213" s="13"/>
      <c r="H213" s="13"/>
      <c r="I213" s="23">
        <f>IF(AND(ISBLANK(G213),ISBLANK(H213)),"",IF(OR(G213&lt;'Pontszamok-Osszesites'!$J$2,H213&lt;'Pontszamok-Osszesites'!$K$2),1,VLOOKUP(ROUNDUP(G213+H213,0),'Pontszamok-Osszesites'!$A$1:$B$5,2)))</f>
      </c>
      <c r="J213" s="13"/>
      <c r="K213" s="13"/>
      <c r="L213" s="23">
        <f>IF(AND(ISBLANK(J213),ISBLANK(K213)),"",IF(OR(J213&lt;'Pontszamok-Osszesites'!$M$2,K213&lt;'Pontszamok-Osszesites'!$N$2),1,VLOOKUP(ROUNDUP(J213+K213,0),'Pontszamok-Osszesites'!$A$1:$B$5,2)))</f>
      </c>
      <c r="M213" s="23"/>
      <c r="N213" s="13"/>
      <c r="O213" s="13"/>
      <c r="P213" s="23" t="str">
        <f>IF((V213=TRUE),"-",IF(R213="Laborfelmentett",VLOOKUP(INT(U213),'Pontszamok-Osszesites'!$A$1:$B$5,2),VLOOKUP(INT(U213),'Pontszamok-Osszesites'!$D$1:$E$5,2)))</f>
        <v>-</v>
      </c>
      <c r="Q213" s="48" t="s">
        <v>254</v>
      </c>
      <c r="R213" s="48" t="s">
        <v>145</v>
      </c>
      <c r="S213" s="45"/>
      <c r="T213" s="33">
        <f>IF(AND(OR(D213&lt;'Pontszamok-Osszesites'!$G$2,E213&lt;'Pontszamok-Osszesites'!$H$2),OR(G213&lt;'Pontszamok-Osszesites'!$J$2,H213&lt;'Pontszamok-Osszesites'!$K$2),OR(J213&lt;'Pontszamok-Osszesites'!$M$2,K213&lt;'Pontszamok-Osszesites'!$N$2)),0,INT(MAX(D213+E213,G213+H213,J213+K213)+0.5))</f>
        <v>0</v>
      </c>
      <c r="U213" s="33">
        <f t="shared" si="6"/>
        <v>0</v>
      </c>
      <c r="V213" s="35" t="b">
        <f t="shared" si="7"/>
        <v>1</v>
      </c>
    </row>
    <row r="214" spans="1:22" ht="15.75">
      <c r="A214" s="41">
        <v>209</v>
      </c>
      <c r="B214" s="43"/>
      <c r="C214" s="43" t="s">
        <v>242</v>
      </c>
      <c r="D214" s="42"/>
      <c r="E214" s="13"/>
      <c r="F214" s="23">
        <f>IF(AND(ISBLANK(D214),ISBLANK(E214)),"",IF(OR(D214&lt;'Pontszamok-Osszesites'!$G$2,E214&lt;'Pontszamok-Osszesites'!$H$2),1,VLOOKUP(ROUNDUP(D214+E214,0),'Pontszamok-Osszesites'!$A$1:$B$5,2)))</f>
      </c>
      <c r="G214" s="13">
        <v>0</v>
      </c>
      <c r="H214" s="13">
        <v>0</v>
      </c>
      <c r="I214" s="23">
        <f>IF(AND(ISBLANK(G214),ISBLANK(H214)),"",IF(OR(G214&lt;'Pontszamok-Osszesites'!$J$2,H214&lt;'Pontszamok-Osszesites'!$K$2),1,VLOOKUP(ROUNDUP(G214+H214,0),'Pontszamok-Osszesites'!$A$1:$B$5,2)))</f>
        <v>1</v>
      </c>
      <c r="J214" s="13">
        <v>0</v>
      </c>
      <c r="K214" s="13"/>
      <c r="L214" s="23">
        <f>IF(AND(ISBLANK(J214),ISBLANK(K214)),"",IF(OR(J214&lt;'Pontszamok-Osszesites'!$M$2,K214&lt;'Pontszamok-Osszesites'!$N$2),1,VLOOKUP(ROUNDUP(J214+K214,0),'Pontszamok-Osszesites'!$A$1:$B$5,2)))</f>
        <v>1</v>
      </c>
      <c r="M214" s="23" t="s">
        <v>290</v>
      </c>
      <c r="N214" s="13">
        <v>0</v>
      </c>
      <c r="O214" s="13">
        <v>18</v>
      </c>
      <c r="P214" s="23">
        <f>IF((V214=TRUE),"-",IF(R214="Laborfelmentett",VLOOKUP(INT(U214),'Pontszamok-Osszesites'!$A$1:$B$5,2),VLOOKUP(INT(U214),'Pontszamok-Osszesites'!$D$1:$E$5,2)))</f>
        <v>1</v>
      </c>
      <c r="Q214" s="48" t="s">
        <v>259</v>
      </c>
      <c r="R214" s="48" t="s">
        <v>161</v>
      </c>
      <c r="S214" s="45"/>
      <c r="T214" s="33">
        <f>IF(AND(OR(D214&lt;'Pontszamok-Osszesites'!$G$2,E214&lt;'Pontszamok-Osszesites'!$H$2),OR(G214&lt;'Pontszamok-Osszesites'!$J$2,H214&lt;'Pontszamok-Osszesites'!$K$2),OR(J214&lt;'Pontszamok-Osszesites'!$M$2,K214&lt;'Pontszamok-Osszesites'!$N$2)),0,INT(MAX(D214+E214,G214+H214,J214+K214)+0.5))</f>
        <v>0</v>
      </c>
      <c r="U214" s="33">
        <f t="shared" si="6"/>
        <v>0</v>
      </c>
      <c r="V214" s="35" t="b">
        <f t="shared" si="7"/>
        <v>0</v>
      </c>
    </row>
    <row r="215" spans="1:22" ht="15.75">
      <c r="A215" s="41">
        <v>210</v>
      </c>
      <c r="B215" s="43"/>
      <c r="C215" s="43" t="s">
        <v>138</v>
      </c>
      <c r="D215" s="42"/>
      <c r="E215" s="13"/>
      <c r="F215" s="23">
        <f>IF(AND(ISBLANK(D215),ISBLANK(E215)),"",IF(OR(D215&lt;'Pontszamok-Osszesites'!$G$2,E215&lt;'Pontszamok-Osszesites'!$H$2),1,VLOOKUP(ROUNDUP(D215+E215,0),'Pontszamok-Osszesites'!$A$1:$B$5,2)))</f>
      </c>
      <c r="G215" s="13"/>
      <c r="H215" s="13"/>
      <c r="I215" s="23">
        <f>IF(AND(ISBLANK(G215),ISBLANK(H215)),"",IF(OR(G215&lt;'Pontszamok-Osszesites'!$J$2,H215&lt;'Pontszamok-Osszesites'!$K$2),1,VLOOKUP(ROUNDUP(G215+H215,0),'Pontszamok-Osszesites'!$A$1:$B$5,2)))</f>
      </c>
      <c r="J215" s="13"/>
      <c r="K215" s="13"/>
      <c r="L215" s="23">
        <f>IF(AND(ISBLANK(J215),ISBLANK(K215)),"",IF(OR(J215&lt;'Pontszamok-Osszesites'!$M$2,K215&lt;'Pontszamok-Osszesites'!$N$2),1,VLOOKUP(ROUNDUP(J215+K215,0),'Pontszamok-Osszesites'!$A$1:$B$5,2)))</f>
      </c>
      <c r="M215" s="23"/>
      <c r="N215" s="13"/>
      <c r="O215" s="13"/>
      <c r="P215" s="23" t="str">
        <f>IF((V215=TRUE),"-",IF(R215="Laborfelmentett",VLOOKUP(INT(U215),'Pontszamok-Osszesites'!$A$1:$B$5,2),VLOOKUP(INT(U215),'Pontszamok-Osszesites'!$D$1:$E$5,2)))</f>
        <v>-</v>
      </c>
      <c r="Q215" s="48" t="s">
        <v>256</v>
      </c>
      <c r="R215" s="48" t="s">
        <v>155</v>
      </c>
      <c r="S215" s="45"/>
      <c r="T215" s="33">
        <f>IF(AND(OR(D215&lt;'Pontszamok-Osszesites'!$G$2,E215&lt;'Pontszamok-Osszesites'!$H$2),OR(G215&lt;'Pontszamok-Osszesites'!$J$2,H215&lt;'Pontszamok-Osszesites'!$K$2),OR(J215&lt;'Pontszamok-Osszesites'!$M$2,K215&lt;'Pontszamok-Osszesites'!$N$2)),0,INT(MAX(D215+E215,G215+H215,J215+K215)+0.5))</f>
        <v>0</v>
      </c>
      <c r="U215" s="33">
        <f t="shared" si="6"/>
        <v>0</v>
      </c>
      <c r="V215" s="35" t="b">
        <f t="shared" si="7"/>
        <v>1</v>
      </c>
    </row>
    <row r="216" spans="1:22" ht="15.75">
      <c r="A216" s="41">
        <v>211</v>
      </c>
      <c r="B216" s="43"/>
      <c r="C216" s="43" t="s">
        <v>139</v>
      </c>
      <c r="D216" s="42"/>
      <c r="E216" s="13"/>
      <c r="F216" s="23">
        <f>IF(AND(ISBLANK(D216),ISBLANK(E216)),"",IF(OR(D216&lt;'Pontszamok-Osszesites'!$G$2,E216&lt;'Pontszamok-Osszesites'!$H$2),1,VLOOKUP(ROUNDUP(D216+E216,0),'Pontszamok-Osszesites'!$A$1:$B$5,2)))</f>
      </c>
      <c r="G216" s="13"/>
      <c r="H216" s="13"/>
      <c r="I216" s="23">
        <f>IF(AND(ISBLANK(G216),ISBLANK(H216)),"",IF(OR(G216&lt;'Pontszamok-Osszesites'!$J$2,H216&lt;'Pontszamok-Osszesites'!$K$2),1,VLOOKUP(ROUNDUP(G216+H216,0),'Pontszamok-Osszesites'!$A$1:$B$5,2)))</f>
      </c>
      <c r="J216" s="13"/>
      <c r="K216" s="13"/>
      <c r="L216" s="23">
        <f>IF(AND(ISBLANK(J216),ISBLANK(K216)),"",IF(OR(J216&lt;'Pontszamok-Osszesites'!$M$2,K216&lt;'Pontszamok-Osszesites'!$N$2),1,VLOOKUP(ROUNDUP(J216+K216,0),'Pontszamok-Osszesites'!$A$1:$B$5,2)))</f>
      </c>
      <c r="M216" s="23"/>
      <c r="N216" s="13"/>
      <c r="O216" s="13"/>
      <c r="P216" s="23" t="str">
        <f>IF((V216=TRUE),"-",IF(R216="Laborfelmentett",VLOOKUP(INT(U216),'Pontszamok-Osszesites'!$A$1:$B$5,2),VLOOKUP(INT(U216),'Pontszamok-Osszesites'!$D$1:$E$5,2)))</f>
        <v>-</v>
      </c>
      <c r="Q216" s="48" t="s">
        <v>255</v>
      </c>
      <c r="R216" s="48" t="s">
        <v>154</v>
      </c>
      <c r="S216" s="45"/>
      <c r="T216" s="33">
        <f>IF(AND(OR(D216&lt;'Pontszamok-Osszesites'!$G$2,E216&lt;'Pontszamok-Osszesites'!$H$2),OR(G216&lt;'Pontszamok-Osszesites'!$J$2,H216&lt;'Pontszamok-Osszesites'!$K$2),OR(J216&lt;'Pontszamok-Osszesites'!$M$2,K216&lt;'Pontszamok-Osszesites'!$N$2)),0,INT(MAX(D216+E216,G216+H216,J216+K216)+0.5))</f>
        <v>0</v>
      </c>
      <c r="U216" s="33">
        <f t="shared" si="6"/>
        <v>0</v>
      </c>
      <c r="V216" s="35" t="b">
        <f t="shared" si="7"/>
        <v>1</v>
      </c>
    </row>
    <row r="217" spans="1:22" ht="15.75">
      <c r="A217" s="41">
        <v>212</v>
      </c>
      <c r="B217" s="43"/>
      <c r="C217" s="43" t="s">
        <v>140</v>
      </c>
      <c r="D217" s="42"/>
      <c r="E217" s="13"/>
      <c r="F217" s="23">
        <f>IF(AND(ISBLANK(D217),ISBLANK(E217)),"",IF(OR(D217&lt;'Pontszamok-Osszesites'!$G$2,E217&lt;'Pontszamok-Osszesites'!$H$2),1,VLOOKUP(ROUNDUP(D217+E217,0),'Pontszamok-Osszesites'!$A$1:$B$5,2)))</f>
      </c>
      <c r="G217" s="13"/>
      <c r="H217" s="13"/>
      <c r="I217" s="23">
        <f>IF(AND(ISBLANK(G217),ISBLANK(H217)),"",IF(OR(G217&lt;'Pontszamok-Osszesites'!$J$2,H217&lt;'Pontszamok-Osszesites'!$K$2),1,VLOOKUP(ROUNDUP(G217+H217,0),'Pontszamok-Osszesites'!$A$1:$B$5,2)))</f>
      </c>
      <c r="J217" s="13"/>
      <c r="K217" s="13"/>
      <c r="L217" s="23">
        <f>IF(AND(ISBLANK(J217),ISBLANK(K217)),"",IF(OR(J217&lt;'Pontszamok-Osszesites'!$M$2,K217&lt;'Pontszamok-Osszesites'!$N$2),1,VLOOKUP(ROUNDUP(J217+K217,0),'Pontszamok-Osszesites'!$A$1:$B$5,2)))</f>
      </c>
      <c r="M217" s="23"/>
      <c r="N217" s="13"/>
      <c r="O217" s="13"/>
      <c r="P217" s="23" t="str">
        <f>IF((V217=TRUE),"-",IF(R217="Laborfelmentett",VLOOKUP(INT(U217),'Pontszamok-Osszesites'!$A$1:$B$5,2),VLOOKUP(INT(U217),'Pontszamok-Osszesites'!$D$1:$E$5,2)))</f>
        <v>-</v>
      </c>
      <c r="Q217" s="48" t="s">
        <v>254</v>
      </c>
      <c r="R217" s="48" t="s">
        <v>145</v>
      </c>
      <c r="S217" s="45"/>
      <c r="T217" s="33">
        <f>IF(AND(OR(D217&lt;'Pontszamok-Osszesites'!$G$2,E217&lt;'Pontszamok-Osszesites'!$H$2),OR(G217&lt;'Pontszamok-Osszesites'!$J$2,H217&lt;'Pontszamok-Osszesites'!$K$2),OR(J217&lt;'Pontszamok-Osszesites'!$M$2,K217&lt;'Pontszamok-Osszesites'!$N$2)),0,INT(MAX(D217+E217,G217+H217,J217+K217)+0.5))</f>
        <v>0</v>
      </c>
      <c r="U217" s="33">
        <f t="shared" si="6"/>
        <v>0</v>
      </c>
      <c r="V217" s="35" t="b">
        <f t="shared" si="7"/>
        <v>1</v>
      </c>
    </row>
    <row r="218" spans="1:22" ht="15.75">
      <c r="A218" s="41">
        <v>213</v>
      </c>
      <c r="B218" s="43"/>
      <c r="C218" s="43" t="s">
        <v>243</v>
      </c>
      <c r="D218" s="42"/>
      <c r="E218" s="13"/>
      <c r="F218" s="23">
        <f>IF(AND(ISBLANK(D218),ISBLANK(E218)),"",IF(OR(D218&lt;'Pontszamok-Osszesites'!$G$2,E218&lt;'Pontszamok-Osszesites'!$H$2),1,VLOOKUP(ROUNDUP(D218+E218,0),'Pontszamok-Osszesites'!$A$1:$B$5,2)))</f>
      </c>
      <c r="G218" s="13"/>
      <c r="H218" s="13"/>
      <c r="I218" s="23">
        <f>IF(AND(ISBLANK(G218),ISBLANK(H218)),"",IF(OR(G218&lt;'Pontszamok-Osszesites'!$J$2,H218&lt;'Pontszamok-Osszesites'!$K$2),1,VLOOKUP(ROUNDUP(G218+H218,0),'Pontszamok-Osszesites'!$A$1:$B$5,2)))</f>
      </c>
      <c r="J218" s="13"/>
      <c r="K218" s="13"/>
      <c r="L218" s="23">
        <f>IF(AND(ISBLANK(J218),ISBLANK(K218)),"",IF(OR(J218&lt;'Pontszamok-Osszesites'!$M$2,K218&lt;'Pontszamok-Osszesites'!$N$2),1,VLOOKUP(ROUNDUP(J218+K218,0),'Pontszamok-Osszesites'!$A$1:$B$5,2)))</f>
      </c>
      <c r="M218" s="23"/>
      <c r="N218" s="13"/>
      <c r="O218" s="13"/>
      <c r="P218" s="23" t="str">
        <f>IF((V218=TRUE),"-",IF(R218="Laborfelmentett",VLOOKUP(INT(U218),'Pontszamok-Osszesites'!$A$1:$B$5,2),VLOOKUP(INT(U218),'Pontszamok-Osszesites'!$D$1:$E$5,2)))</f>
        <v>-</v>
      </c>
      <c r="Q218" s="48" t="s">
        <v>258</v>
      </c>
      <c r="R218" s="48" t="s">
        <v>158</v>
      </c>
      <c r="S218" s="45"/>
      <c r="T218" s="33">
        <f>IF(AND(OR(D218&lt;'Pontszamok-Osszesites'!$G$2,E218&lt;'Pontszamok-Osszesites'!$H$2),OR(G218&lt;'Pontszamok-Osszesites'!$J$2,H218&lt;'Pontszamok-Osszesites'!$K$2),OR(J218&lt;'Pontszamok-Osszesites'!$M$2,K218&lt;'Pontszamok-Osszesites'!$N$2)),0,INT(MAX(D218+E218,G218+H218,J218+K218)+0.5))</f>
        <v>0</v>
      </c>
      <c r="U218" s="33">
        <f t="shared" si="6"/>
        <v>0</v>
      </c>
      <c r="V218" s="35" t="b">
        <f t="shared" si="7"/>
        <v>1</v>
      </c>
    </row>
    <row r="219" spans="1:22" ht="15.75">
      <c r="A219" s="41">
        <v>214</v>
      </c>
      <c r="B219" s="43"/>
      <c r="C219" s="43" t="s">
        <v>141</v>
      </c>
      <c r="D219" s="42"/>
      <c r="E219" s="13"/>
      <c r="F219" s="23">
        <f>IF(AND(ISBLANK(D219),ISBLANK(E219)),"",IF(OR(D219&lt;'Pontszamok-Osszesites'!$G$2,E219&lt;'Pontszamok-Osszesites'!$H$2),1,VLOOKUP(ROUNDUP(D219+E219,0),'Pontszamok-Osszesites'!$A$1:$B$5,2)))</f>
      </c>
      <c r="G219" s="13"/>
      <c r="H219" s="13"/>
      <c r="I219" s="23">
        <f>IF(AND(ISBLANK(G219),ISBLANK(H219)),"",IF(OR(G219&lt;'Pontszamok-Osszesites'!$J$2,H219&lt;'Pontszamok-Osszesites'!$K$2),1,VLOOKUP(ROUNDUP(G219+H219,0),'Pontszamok-Osszesites'!$A$1:$B$5,2)))</f>
      </c>
      <c r="J219" s="13"/>
      <c r="K219" s="13"/>
      <c r="L219" s="23">
        <f>IF(AND(ISBLANK(J219),ISBLANK(K219)),"",IF(OR(J219&lt;'Pontszamok-Osszesites'!$M$2,K219&lt;'Pontszamok-Osszesites'!$N$2),1,VLOOKUP(ROUNDUP(J219+K219,0),'Pontszamok-Osszesites'!$A$1:$B$5,2)))</f>
      </c>
      <c r="M219" s="23"/>
      <c r="N219" s="13"/>
      <c r="O219" s="13"/>
      <c r="P219" s="23" t="str">
        <f>IF((V219=TRUE),"-",IF(R219="Laborfelmentett",VLOOKUP(INT(U219),'Pontszamok-Osszesites'!$A$1:$B$5,2),VLOOKUP(INT(U219),'Pontszamok-Osszesites'!$D$1:$E$5,2)))</f>
        <v>-</v>
      </c>
      <c r="Q219" s="48" t="s">
        <v>254</v>
      </c>
      <c r="R219" s="48" t="s">
        <v>145</v>
      </c>
      <c r="S219" s="45"/>
      <c r="T219" s="33">
        <f>IF(AND(OR(D219&lt;'Pontszamok-Osszesites'!$G$2,E219&lt;'Pontszamok-Osszesites'!$H$2),OR(G219&lt;'Pontszamok-Osszesites'!$J$2,H219&lt;'Pontszamok-Osszesites'!$K$2),OR(J219&lt;'Pontszamok-Osszesites'!$M$2,K219&lt;'Pontszamok-Osszesites'!$N$2)),0,INT(MAX(D219+E219,G219+H219,J219+K219)+0.5))</f>
        <v>0</v>
      </c>
      <c r="U219" s="33">
        <f t="shared" si="6"/>
        <v>0</v>
      </c>
      <c r="V219" s="35" t="b">
        <f t="shared" si="7"/>
        <v>1</v>
      </c>
    </row>
    <row r="220" spans="1:22" ht="15.75">
      <c r="A220" s="41">
        <v>215</v>
      </c>
      <c r="B220" s="43"/>
      <c r="C220" s="43" t="s">
        <v>244</v>
      </c>
      <c r="D220" s="42"/>
      <c r="E220" s="13"/>
      <c r="F220" s="23">
        <f>IF(AND(ISBLANK(D220),ISBLANK(E220)),"",IF(OR(D220&lt;'Pontszamok-Osszesites'!$G$2,E220&lt;'Pontszamok-Osszesites'!$H$2),1,VLOOKUP(ROUNDUP(D220+E220,0),'Pontszamok-Osszesites'!$A$1:$B$5,2)))</f>
      </c>
      <c r="G220" s="13"/>
      <c r="H220" s="13"/>
      <c r="I220" s="23">
        <f>IF(AND(ISBLANK(G220),ISBLANK(H220)),"",IF(OR(G220&lt;'Pontszamok-Osszesites'!$J$2,H220&lt;'Pontszamok-Osszesites'!$K$2),1,VLOOKUP(ROUNDUP(G220+H220,0),'Pontszamok-Osszesites'!$A$1:$B$5,2)))</f>
      </c>
      <c r="J220" s="13"/>
      <c r="K220" s="13"/>
      <c r="L220" s="23">
        <f>IF(AND(ISBLANK(J220),ISBLANK(K220)),"",IF(OR(J220&lt;'Pontszamok-Osszesites'!$M$2,K220&lt;'Pontszamok-Osszesites'!$N$2),1,VLOOKUP(ROUNDUP(J220+K220,0),'Pontszamok-Osszesites'!$A$1:$B$5,2)))</f>
      </c>
      <c r="M220" s="23"/>
      <c r="N220" s="13"/>
      <c r="O220" s="13"/>
      <c r="P220" s="23" t="str">
        <f>IF((V220=TRUE),"-",IF(R220="Laborfelmentett",VLOOKUP(INT(U220),'Pontszamok-Osszesites'!$A$1:$B$5,2),VLOOKUP(INT(U220),'Pontszamok-Osszesites'!$D$1:$E$5,2)))</f>
        <v>-</v>
      </c>
      <c r="Q220" s="48" t="s">
        <v>257</v>
      </c>
      <c r="R220" s="48" t="s">
        <v>156</v>
      </c>
      <c r="S220" s="45"/>
      <c r="T220" s="33">
        <f>IF(AND(OR(D220&lt;'Pontszamok-Osszesites'!$G$2,E220&lt;'Pontszamok-Osszesites'!$H$2),OR(G220&lt;'Pontszamok-Osszesites'!$J$2,H220&lt;'Pontszamok-Osszesites'!$K$2),OR(J220&lt;'Pontszamok-Osszesites'!$M$2,K220&lt;'Pontszamok-Osszesites'!$N$2)),0,INT(MAX(D220+E220,G220+H220,J220+K220)+0.5))</f>
        <v>0</v>
      </c>
      <c r="U220" s="33">
        <f t="shared" si="6"/>
        <v>0</v>
      </c>
      <c r="V220" s="35" t="b">
        <f t="shared" si="7"/>
        <v>1</v>
      </c>
    </row>
    <row r="221" spans="1:22" ht="15.75">
      <c r="A221" s="41">
        <v>216</v>
      </c>
      <c r="B221" s="43"/>
      <c r="C221" s="43" t="s">
        <v>245</v>
      </c>
      <c r="D221" s="42"/>
      <c r="E221" s="13"/>
      <c r="F221" s="23">
        <f>IF(AND(ISBLANK(D221),ISBLANK(E221)),"",IF(OR(D221&lt;'Pontszamok-Osszesites'!$G$2,E221&lt;'Pontszamok-Osszesites'!$H$2),1,VLOOKUP(ROUNDUP(D221+E221,0),'Pontszamok-Osszesites'!$A$1:$B$5,2)))</f>
      </c>
      <c r="G221" s="13"/>
      <c r="H221" s="13"/>
      <c r="I221" s="23">
        <f>IF(AND(ISBLANK(G221),ISBLANK(H221)),"",IF(OR(G221&lt;'Pontszamok-Osszesites'!$J$2,H221&lt;'Pontszamok-Osszesites'!$K$2),1,VLOOKUP(ROUNDUP(G221+H221,0),'Pontszamok-Osszesites'!$A$1:$B$5,2)))</f>
      </c>
      <c r="J221" s="13"/>
      <c r="K221" s="13"/>
      <c r="L221" s="23">
        <f>IF(AND(ISBLANK(J221),ISBLANK(K221)),"",IF(OR(J221&lt;'Pontszamok-Osszesites'!$M$2,K221&lt;'Pontszamok-Osszesites'!$N$2),1,VLOOKUP(ROUNDUP(J221+K221,0),'Pontszamok-Osszesites'!$A$1:$B$5,2)))</f>
      </c>
      <c r="M221" s="23"/>
      <c r="N221" s="13"/>
      <c r="O221" s="13"/>
      <c r="P221" s="23" t="str">
        <f>IF((V221=TRUE),"-",IF(R221="Laborfelmentett",VLOOKUP(INT(U221),'Pontszamok-Osszesites'!$A$1:$B$5,2),VLOOKUP(INT(U221),'Pontszamok-Osszesites'!$D$1:$E$5,2)))</f>
        <v>-</v>
      </c>
      <c r="Q221" s="48" t="s">
        <v>254</v>
      </c>
      <c r="R221" s="48" t="s">
        <v>153</v>
      </c>
      <c r="S221" s="45"/>
      <c r="T221" s="33">
        <f>IF(AND(OR(D221&lt;'Pontszamok-Osszesites'!$G$2,E221&lt;'Pontszamok-Osszesites'!$H$2),OR(G221&lt;'Pontszamok-Osszesites'!$J$2,H221&lt;'Pontszamok-Osszesites'!$K$2),OR(J221&lt;'Pontszamok-Osszesites'!$M$2,K221&lt;'Pontszamok-Osszesites'!$N$2)),0,INT(MAX(D221+E221,G221+H221,J221+K221)+0.5))</f>
        <v>0</v>
      </c>
      <c r="U221" s="33">
        <f t="shared" si="6"/>
        <v>0</v>
      </c>
      <c r="V221" s="35" t="b">
        <f t="shared" si="7"/>
        <v>1</v>
      </c>
    </row>
    <row r="222" spans="1:22" ht="15.75">
      <c r="A222" s="41">
        <v>217</v>
      </c>
      <c r="B222" s="43"/>
      <c r="C222" s="43" t="s">
        <v>246</v>
      </c>
      <c r="D222" s="42">
        <v>1.5</v>
      </c>
      <c r="E222" s="13">
        <v>1.5</v>
      </c>
      <c r="F222" s="23">
        <f>IF(AND(ISBLANK(D222),ISBLANK(E222)),"",IF(OR(D222&lt;'Pontszamok-Osszesites'!$G$2,E222&lt;'Pontszamok-Osszesites'!$H$2),1,VLOOKUP(ROUNDUP(D222+E222,0),'Pontszamok-Osszesites'!$A$1:$B$5,2)))</f>
        <v>1</v>
      </c>
      <c r="G222" s="13">
        <v>1</v>
      </c>
      <c r="H222" s="13"/>
      <c r="I222" s="23">
        <f>IF(AND(ISBLANK(G222),ISBLANK(H222)),"",IF(OR(G222&lt;'Pontszamok-Osszesites'!$J$2,H222&lt;'Pontszamok-Osszesites'!$K$2),1,VLOOKUP(ROUNDUP(G222+H222,0),'Pontszamok-Osszesites'!$A$1:$B$5,2)))</f>
        <v>1</v>
      </c>
      <c r="J222" s="13">
        <v>3</v>
      </c>
      <c r="K222" s="13">
        <v>2.5</v>
      </c>
      <c r="L222" s="23">
        <f>IF(AND(ISBLANK(J222),ISBLANK(K222)),"",IF(OR(J222&lt;'Pontszamok-Osszesites'!$M$2,K222&lt;'Pontszamok-Osszesites'!$N$2),1,VLOOKUP(ROUNDUP(J222+K222,0),'Pontszamok-Osszesites'!$A$1:$B$5,2)))</f>
        <v>1</v>
      </c>
      <c r="M222" s="23"/>
      <c r="N222" s="13"/>
      <c r="O222" s="13"/>
      <c r="P222" s="23">
        <f>IF((V222=TRUE),"-",IF(R222="Laborfelmentett",VLOOKUP(INT(U222),'Pontszamok-Osszesites'!$A$1:$B$5,2),VLOOKUP(INT(U222),'Pontszamok-Osszesites'!$D$1:$E$5,2)))</f>
        <v>1</v>
      </c>
      <c r="Q222" s="48"/>
      <c r="R222" s="48" t="s">
        <v>152</v>
      </c>
      <c r="S222" s="45"/>
      <c r="T222" s="33">
        <f>IF(AND(OR(D222&lt;'Pontszamok-Osszesites'!$G$2,E222&lt;'Pontszamok-Osszesites'!$H$2),OR(G222&lt;'Pontszamok-Osszesites'!$J$2,H222&lt;'Pontszamok-Osszesites'!$K$2),OR(J222&lt;'Pontszamok-Osszesites'!$M$2,K222&lt;'Pontszamok-Osszesites'!$N$2)),0,INT(MAX(D222+E222,G222+H222,J222+K222)+0.5))</f>
        <v>6</v>
      </c>
      <c r="U222" s="33">
        <f t="shared" si="6"/>
        <v>0</v>
      </c>
      <c r="V222" s="35" t="b">
        <f t="shared" si="7"/>
        <v>0</v>
      </c>
    </row>
    <row r="223" spans="1:22" ht="15.75">
      <c r="A223" s="41">
        <v>218</v>
      </c>
      <c r="B223" s="43"/>
      <c r="C223" s="43" t="s">
        <v>247</v>
      </c>
      <c r="D223" s="42"/>
      <c r="E223" s="13"/>
      <c r="F223" s="23">
        <f>IF(AND(ISBLANK(D223),ISBLANK(E223)),"",IF(OR(D223&lt;'Pontszamok-Osszesites'!$G$2,E223&lt;'Pontszamok-Osszesites'!$H$2),1,VLOOKUP(ROUNDUP(D223+E223,0),'Pontszamok-Osszesites'!$A$1:$B$5,2)))</f>
      </c>
      <c r="G223" s="13"/>
      <c r="H223" s="13"/>
      <c r="I223" s="23">
        <f>IF(AND(ISBLANK(G223),ISBLANK(H223)),"",IF(OR(G223&lt;'Pontszamok-Osszesites'!$J$2,H223&lt;'Pontszamok-Osszesites'!$K$2),1,VLOOKUP(ROUNDUP(G223+H223,0),'Pontszamok-Osszesites'!$A$1:$B$5,2)))</f>
      </c>
      <c r="J223" s="13"/>
      <c r="K223" s="13"/>
      <c r="L223" s="23">
        <f>IF(AND(ISBLANK(J223),ISBLANK(K223)),"",IF(OR(J223&lt;'Pontszamok-Osszesites'!$M$2,K223&lt;'Pontszamok-Osszesites'!$N$2),1,VLOOKUP(ROUNDUP(J223+K223,0),'Pontszamok-Osszesites'!$A$1:$B$5,2)))</f>
      </c>
      <c r="M223" s="23"/>
      <c r="N223" s="13"/>
      <c r="O223" s="13"/>
      <c r="P223" s="23" t="str">
        <f>IF((V223=TRUE),"-",IF(R223="Laborfelmentett",VLOOKUP(INT(U223),'Pontszamok-Osszesites'!$A$1:$B$5,2),VLOOKUP(INT(U223),'Pontszamok-Osszesites'!$D$1:$E$5,2)))</f>
        <v>-</v>
      </c>
      <c r="Q223" s="48" t="s">
        <v>257</v>
      </c>
      <c r="R223" s="48" t="s">
        <v>156</v>
      </c>
      <c r="S223" s="45"/>
      <c r="T223" s="33">
        <f>IF(AND(OR(D223&lt;'Pontszamok-Osszesites'!$G$2,E223&lt;'Pontszamok-Osszesites'!$H$2),OR(G223&lt;'Pontszamok-Osszesites'!$J$2,H223&lt;'Pontszamok-Osszesites'!$K$2),OR(J223&lt;'Pontszamok-Osszesites'!$M$2,K223&lt;'Pontszamok-Osszesites'!$N$2)),0,INT(MAX(D223+E223,G223+H223,J223+K223)+0.5))</f>
        <v>0</v>
      </c>
      <c r="U223" s="33">
        <f t="shared" si="6"/>
        <v>0</v>
      </c>
      <c r="V223" s="35" t="b">
        <f t="shared" si="7"/>
        <v>1</v>
      </c>
    </row>
    <row r="224" spans="1:22" ht="15.75">
      <c r="A224" s="41">
        <v>219</v>
      </c>
      <c r="B224" s="43"/>
      <c r="C224" s="43" t="s">
        <v>142</v>
      </c>
      <c r="D224" s="42"/>
      <c r="E224" s="13"/>
      <c r="F224" s="23">
        <f>IF(AND(ISBLANK(D224),ISBLANK(E224)),"",IF(OR(D224&lt;'Pontszamok-Osszesites'!$G$2,E224&lt;'Pontszamok-Osszesites'!$H$2),1,VLOOKUP(ROUNDUP(D224+E224,0),'Pontszamok-Osszesites'!$A$1:$B$5,2)))</f>
      </c>
      <c r="G224" s="13"/>
      <c r="H224" s="13"/>
      <c r="I224" s="23">
        <f>IF(AND(ISBLANK(G224),ISBLANK(H224)),"",IF(OR(G224&lt;'Pontszamok-Osszesites'!$J$2,H224&lt;'Pontszamok-Osszesites'!$K$2),1,VLOOKUP(ROUNDUP(G224+H224,0),'Pontszamok-Osszesites'!$A$1:$B$5,2)))</f>
      </c>
      <c r="J224" s="13"/>
      <c r="K224" s="13"/>
      <c r="L224" s="23">
        <f>IF(AND(ISBLANK(J224),ISBLANK(K224)),"",IF(OR(J224&lt;'Pontszamok-Osszesites'!$M$2,K224&lt;'Pontszamok-Osszesites'!$N$2),1,VLOOKUP(ROUNDUP(J224+K224,0),'Pontszamok-Osszesites'!$A$1:$B$5,2)))</f>
      </c>
      <c r="M224" s="23"/>
      <c r="N224" s="13"/>
      <c r="O224" s="13"/>
      <c r="P224" s="23" t="str">
        <f>IF((V224=TRUE),"-",IF(R224="Laborfelmentett",VLOOKUP(INT(U224),'Pontszamok-Osszesites'!$A$1:$B$5,2),VLOOKUP(INT(U224),'Pontszamok-Osszesites'!$D$1:$E$5,2)))</f>
        <v>-</v>
      </c>
      <c r="Q224" s="48" t="s">
        <v>257</v>
      </c>
      <c r="R224" s="48" t="s">
        <v>156</v>
      </c>
      <c r="S224" s="45"/>
      <c r="T224" s="33">
        <f>IF(AND(OR(D224&lt;'Pontszamok-Osszesites'!$G$2,E224&lt;'Pontszamok-Osszesites'!$H$2),OR(G224&lt;'Pontszamok-Osszesites'!$J$2,H224&lt;'Pontszamok-Osszesites'!$K$2),OR(J224&lt;'Pontszamok-Osszesites'!$M$2,K224&lt;'Pontszamok-Osszesites'!$N$2)),0,INT(MAX(D224+E224,G224+H224,J224+K224)+0.5))</f>
        <v>0</v>
      </c>
      <c r="U224" s="33">
        <f t="shared" si="6"/>
        <v>0</v>
      </c>
      <c r="V224" s="35" t="b">
        <f t="shared" si="7"/>
        <v>1</v>
      </c>
    </row>
    <row r="225" spans="1:22" ht="15.75">
      <c r="A225" s="41">
        <v>220</v>
      </c>
      <c r="B225" s="43"/>
      <c r="C225" s="43" t="s">
        <v>248</v>
      </c>
      <c r="D225" s="42"/>
      <c r="E225" s="13"/>
      <c r="F225" s="23">
        <f>IF(AND(ISBLANK(D225),ISBLANK(E225)),"",IF(OR(D225&lt;'Pontszamok-Osszesites'!$G$2,E225&lt;'Pontszamok-Osszesites'!$H$2),1,VLOOKUP(ROUNDUP(D225+E225,0),'Pontszamok-Osszesites'!$A$1:$B$5,2)))</f>
      </c>
      <c r="G225" s="13"/>
      <c r="H225" s="13"/>
      <c r="I225" s="23">
        <f>IF(AND(ISBLANK(G225),ISBLANK(H225)),"",IF(OR(G225&lt;'Pontszamok-Osszesites'!$J$2,H225&lt;'Pontszamok-Osszesites'!$K$2),1,VLOOKUP(ROUNDUP(G225+H225,0),'Pontszamok-Osszesites'!$A$1:$B$5,2)))</f>
      </c>
      <c r="J225" s="13">
        <v>2.5</v>
      </c>
      <c r="K225" s="13">
        <v>3.5</v>
      </c>
      <c r="L225" s="23">
        <f>IF(AND(ISBLANK(J225),ISBLANK(K225)),"",IF(OR(J225&lt;'Pontszamok-Osszesites'!$M$2,K225&lt;'Pontszamok-Osszesites'!$N$2),1,VLOOKUP(ROUNDUP(J225+K225,0),'Pontszamok-Osszesites'!$A$1:$B$5,2)))</f>
        <v>1</v>
      </c>
      <c r="M225" s="23" t="s">
        <v>290</v>
      </c>
      <c r="N225" s="13">
        <v>-2</v>
      </c>
      <c r="O225" s="13"/>
      <c r="P225" s="23">
        <f>IF((V225=TRUE),"-",IF(R225="Laborfelmentett",VLOOKUP(INT(U225),'Pontszamok-Osszesites'!$A$1:$B$5,2),VLOOKUP(INT(U225),'Pontszamok-Osszesites'!$D$1:$E$5,2)))</f>
        <v>1</v>
      </c>
      <c r="Q225" s="48" t="s">
        <v>259</v>
      </c>
      <c r="R225" s="48" t="s">
        <v>161</v>
      </c>
      <c r="S225" s="45"/>
      <c r="T225" s="33">
        <f>IF(AND(OR(D225&lt;'Pontszamok-Osszesites'!$G$2,E225&lt;'Pontszamok-Osszesites'!$H$2),OR(G225&lt;'Pontszamok-Osszesites'!$J$2,H225&lt;'Pontszamok-Osszesites'!$K$2),OR(J225&lt;'Pontszamok-Osszesites'!$M$2,K225&lt;'Pontszamok-Osszesites'!$N$2)),0,INT(MAX(D225+E225,G225+H225,J225+K225)+0.5))</f>
        <v>0</v>
      </c>
      <c r="U225" s="33">
        <f t="shared" si="6"/>
        <v>0</v>
      </c>
      <c r="V225" s="35" t="b">
        <f t="shared" si="7"/>
        <v>0</v>
      </c>
    </row>
    <row r="226" spans="1:22" ht="15.75">
      <c r="A226" s="41">
        <v>221</v>
      </c>
      <c r="B226" s="43"/>
      <c r="C226" s="43" t="s">
        <v>249</v>
      </c>
      <c r="D226" s="42"/>
      <c r="E226" s="13"/>
      <c r="F226" s="23">
        <f>IF(AND(ISBLANK(D226),ISBLANK(E226)),"",IF(OR(D226&lt;'Pontszamok-Osszesites'!$G$2,E226&lt;'Pontszamok-Osszesites'!$H$2),1,VLOOKUP(ROUNDUP(D226+E226,0),'Pontszamok-Osszesites'!$A$1:$B$5,2)))</f>
      </c>
      <c r="G226" s="13"/>
      <c r="H226" s="13"/>
      <c r="I226" s="23">
        <f>IF(AND(ISBLANK(G226),ISBLANK(H226)),"",IF(OR(G226&lt;'Pontszamok-Osszesites'!$J$2,H226&lt;'Pontszamok-Osszesites'!$K$2),1,VLOOKUP(ROUNDUP(G226+H226,0),'Pontszamok-Osszesites'!$A$1:$B$5,2)))</f>
      </c>
      <c r="J226" s="13"/>
      <c r="K226" s="13"/>
      <c r="L226" s="23">
        <f>IF(AND(ISBLANK(J226),ISBLANK(K226)),"",IF(OR(J226&lt;'Pontszamok-Osszesites'!$M$2,K226&lt;'Pontszamok-Osszesites'!$N$2),1,VLOOKUP(ROUNDUP(J226+K226,0),'Pontszamok-Osszesites'!$A$1:$B$5,2)))</f>
      </c>
      <c r="M226" s="23"/>
      <c r="N226" s="13"/>
      <c r="O226" s="13"/>
      <c r="P226" s="23" t="str">
        <f>IF((V226=TRUE),"-",IF(R226="Laborfelmentett",VLOOKUP(INT(U226),'Pontszamok-Osszesites'!$A$1:$B$5,2),VLOOKUP(INT(U226),'Pontszamok-Osszesites'!$D$1:$E$5,2)))</f>
        <v>-</v>
      </c>
      <c r="Q226" s="48" t="s">
        <v>258</v>
      </c>
      <c r="R226" s="48" t="s">
        <v>158</v>
      </c>
      <c r="S226" s="45"/>
      <c r="T226" s="33">
        <f>IF(AND(OR(D226&lt;'Pontszamok-Osszesites'!$G$2,E226&lt;'Pontszamok-Osszesites'!$H$2),OR(G226&lt;'Pontszamok-Osszesites'!$J$2,H226&lt;'Pontszamok-Osszesites'!$K$2),OR(J226&lt;'Pontszamok-Osszesites'!$M$2,K226&lt;'Pontszamok-Osszesites'!$N$2)),0,INT(MAX(D226+E226,G226+H226,J226+K226)+0.5))</f>
        <v>0</v>
      </c>
      <c r="U226" s="33">
        <f t="shared" si="6"/>
        <v>0</v>
      </c>
      <c r="V226" s="35" t="b">
        <f t="shared" si="7"/>
        <v>1</v>
      </c>
    </row>
    <row r="227" spans="1:22" ht="15.75">
      <c r="A227" s="41">
        <v>222</v>
      </c>
      <c r="B227" s="43"/>
      <c r="C227" s="43" t="s">
        <v>143</v>
      </c>
      <c r="D227" s="42"/>
      <c r="E227" s="13"/>
      <c r="F227" s="23">
        <f>IF(AND(ISBLANK(D227),ISBLANK(E227)),"",IF(OR(D227&lt;'Pontszamok-Osszesites'!$G$2,E227&lt;'Pontszamok-Osszesites'!$H$2),1,VLOOKUP(ROUNDUP(D227+E227,0),'Pontszamok-Osszesites'!$A$1:$B$5,2)))</f>
      </c>
      <c r="G227" s="13"/>
      <c r="H227" s="13"/>
      <c r="I227" s="23">
        <f>IF(AND(ISBLANK(G227),ISBLANK(H227)),"",IF(OR(G227&lt;'Pontszamok-Osszesites'!$J$2,H227&lt;'Pontszamok-Osszesites'!$K$2),1,VLOOKUP(ROUNDUP(G227+H227,0),'Pontszamok-Osszesites'!$A$1:$B$5,2)))</f>
      </c>
      <c r="J227" s="13"/>
      <c r="K227" s="13"/>
      <c r="L227" s="23">
        <f>IF(AND(ISBLANK(J227),ISBLANK(K227)),"",IF(OR(J227&lt;'Pontszamok-Osszesites'!$M$2,K227&lt;'Pontszamok-Osszesites'!$N$2),1,VLOOKUP(ROUNDUP(J227+K227,0),'Pontszamok-Osszesites'!$A$1:$B$5,2)))</f>
      </c>
      <c r="M227" s="23"/>
      <c r="N227" s="13"/>
      <c r="O227" s="13"/>
      <c r="P227" s="23" t="str">
        <f>IF((V227=TRUE),"-",IF(R227="Laborfelmentett",VLOOKUP(INT(U227),'Pontszamok-Osszesites'!$A$1:$B$5,2),VLOOKUP(INT(U227),'Pontszamok-Osszesites'!$D$1:$E$5,2)))</f>
        <v>-</v>
      </c>
      <c r="Q227" s="48" t="s">
        <v>258</v>
      </c>
      <c r="R227" s="48" t="s">
        <v>160</v>
      </c>
      <c r="S227" s="45"/>
      <c r="T227" s="33">
        <f>IF(AND(OR(D227&lt;'Pontszamok-Osszesites'!$G$2,E227&lt;'Pontszamok-Osszesites'!$H$2),OR(G227&lt;'Pontszamok-Osszesites'!$J$2,H227&lt;'Pontszamok-Osszesites'!$K$2),OR(J227&lt;'Pontszamok-Osszesites'!$M$2,K227&lt;'Pontszamok-Osszesites'!$N$2)),0,INT(MAX(D227+E227,G227+H227,J227+K227)+0.5))</f>
        <v>0</v>
      </c>
      <c r="U227" s="33">
        <f t="shared" si="6"/>
        <v>0</v>
      </c>
      <c r="V227" s="35" t="b">
        <f t="shared" si="7"/>
        <v>1</v>
      </c>
    </row>
    <row r="228" spans="1:22" ht="15.75">
      <c r="A228" s="41">
        <v>223</v>
      </c>
      <c r="B228" s="43"/>
      <c r="C228" s="43" t="s">
        <v>250</v>
      </c>
      <c r="D228" s="42"/>
      <c r="E228" s="13"/>
      <c r="F228" s="23">
        <f>IF(AND(ISBLANK(D228),ISBLANK(E228)),"",IF(OR(D228&lt;'Pontszamok-Osszesites'!$G$2,E228&lt;'Pontszamok-Osszesites'!$H$2),1,VLOOKUP(ROUNDUP(D228+E228,0),'Pontszamok-Osszesites'!$A$1:$B$5,2)))</f>
      </c>
      <c r="G228" s="13"/>
      <c r="H228" s="13"/>
      <c r="I228" s="23">
        <f>IF(AND(ISBLANK(G228),ISBLANK(H228)),"",IF(OR(G228&lt;'Pontszamok-Osszesites'!$J$2,H228&lt;'Pontszamok-Osszesites'!$K$2),1,VLOOKUP(ROUNDUP(G228+H228,0),'Pontszamok-Osszesites'!$A$1:$B$5,2)))</f>
      </c>
      <c r="J228" s="13"/>
      <c r="K228" s="13"/>
      <c r="L228" s="23">
        <f>IF(AND(ISBLANK(J228),ISBLANK(K228)),"",IF(OR(J228&lt;'Pontszamok-Osszesites'!$M$2,K228&lt;'Pontszamok-Osszesites'!$N$2),1,VLOOKUP(ROUNDUP(J228+K228,0),'Pontszamok-Osszesites'!$A$1:$B$5,2)))</f>
      </c>
      <c r="M228" s="23"/>
      <c r="N228" s="13"/>
      <c r="O228" s="13"/>
      <c r="P228" s="23" t="str">
        <f>IF((V228=TRUE),"-",IF(R228="Laborfelmentett",VLOOKUP(INT(U228),'Pontszamok-Osszesites'!$A$1:$B$5,2),VLOOKUP(INT(U228),'Pontszamok-Osszesites'!$D$1:$E$5,2)))</f>
        <v>-</v>
      </c>
      <c r="Q228" s="48" t="s">
        <v>258</v>
      </c>
      <c r="R228" s="48" t="s">
        <v>158</v>
      </c>
      <c r="S228" s="45"/>
      <c r="T228" s="33">
        <f>IF(AND(OR(D228&lt;'Pontszamok-Osszesites'!$G$2,E228&lt;'Pontszamok-Osszesites'!$H$2),OR(G228&lt;'Pontszamok-Osszesites'!$J$2,H228&lt;'Pontszamok-Osszesites'!$K$2),OR(J228&lt;'Pontszamok-Osszesites'!$M$2,K228&lt;'Pontszamok-Osszesites'!$N$2)),0,INT(MAX(D228+E228,G228+H228,J228+K228)+0.5))</f>
        <v>0</v>
      </c>
      <c r="U228" s="33">
        <f t="shared" si="6"/>
        <v>0</v>
      </c>
      <c r="V228" s="35" t="b">
        <f t="shared" si="7"/>
        <v>1</v>
      </c>
    </row>
    <row r="229" spans="1:22" ht="15.75">
      <c r="A229" s="41">
        <v>224</v>
      </c>
      <c r="B229" s="43"/>
      <c r="C229" s="43" t="s">
        <v>22</v>
      </c>
      <c r="D229" s="42"/>
      <c r="E229" s="13"/>
      <c r="F229" s="23">
        <f>IF(AND(ISBLANK(D229),ISBLANK(E229)),"",IF(OR(D229&lt;'Pontszamok-Osszesites'!$G$2,E229&lt;'Pontszamok-Osszesites'!$H$2),1,VLOOKUP(ROUNDUP(D229+E229,0),'Pontszamok-Osszesites'!$A$1:$B$5,2)))</f>
      </c>
      <c r="G229" s="13"/>
      <c r="H229" s="13"/>
      <c r="I229" s="23">
        <f>IF(AND(ISBLANK(G229),ISBLANK(H229)),"",IF(OR(G229&lt;'Pontszamok-Osszesites'!$J$2,H229&lt;'Pontszamok-Osszesites'!$K$2),1,VLOOKUP(ROUNDUP(G229+H229,0),'Pontszamok-Osszesites'!$A$1:$B$5,2)))</f>
      </c>
      <c r="J229" s="13"/>
      <c r="K229" s="13"/>
      <c r="L229" s="23">
        <f>IF(AND(ISBLANK(J229),ISBLANK(K229)),"",IF(OR(J229&lt;'Pontszamok-Osszesites'!$M$2,K229&lt;'Pontszamok-Osszesites'!$N$2),1,VLOOKUP(ROUNDUP(J229+K229,0),'Pontszamok-Osszesites'!$A$1:$B$5,2)))</f>
      </c>
      <c r="M229" s="23"/>
      <c r="N229" s="13"/>
      <c r="O229" s="13"/>
      <c r="P229" s="23" t="str">
        <f>IF((V229=TRUE),"-",IF(R229="Laborfelmentett",VLOOKUP(INT(U229),'Pontszamok-Osszesites'!$A$1:$B$5,2),VLOOKUP(INT(U229),'Pontszamok-Osszesites'!$D$1:$E$5,2)))</f>
        <v>-</v>
      </c>
      <c r="Q229" s="48" t="s">
        <v>258</v>
      </c>
      <c r="R229" s="48" t="s">
        <v>160</v>
      </c>
      <c r="S229" s="45"/>
      <c r="T229" s="33">
        <f>IF(AND(OR(D229&lt;'Pontszamok-Osszesites'!$G$2,E229&lt;'Pontszamok-Osszesites'!$H$2),OR(G229&lt;'Pontszamok-Osszesites'!$J$2,H229&lt;'Pontszamok-Osszesites'!$K$2),OR(J229&lt;'Pontszamok-Osszesites'!$M$2,K229&lt;'Pontszamok-Osszesites'!$N$2)),0,INT(MAX(D229+E229,G229+H229,J229+K229)+0.5))</f>
        <v>0</v>
      </c>
      <c r="U229" s="33">
        <f t="shared" si="6"/>
        <v>0</v>
      </c>
      <c r="V229" s="35" t="b">
        <f t="shared" si="7"/>
        <v>1</v>
      </c>
    </row>
    <row r="230" spans="1:22" ht="15.75">
      <c r="A230" s="41">
        <v>225</v>
      </c>
      <c r="B230" s="43"/>
      <c r="C230" s="43" t="s">
        <v>251</v>
      </c>
      <c r="D230" s="42"/>
      <c r="E230" s="13"/>
      <c r="F230" s="23">
        <f>IF(AND(ISBLANK(D230),ISBLANK(E230)),"",IF(OR(D230&lt;'Pontszamok-Osszesites'!$G$2,E230&lt;'Pontszamok-Osszesites'!$H$2),1,VLOOKUP(ROUNDUP(D230+E230,0),'Pontszamok-Osszesites'!$A$1:$B$5,2)))</f>
      </c>
      <c r="G230" s="13"/>
      <c r="H230" s="13"/>
      <c r="I230" s="23">
        <f>IF(AND(ISBLANK(G230),ISBLANK(H230)),"",IF(OR(G230&lt;'Pontszamok-Osszesites'!$J$2,H230&lt;'Pontszamok-Osszesites'!$K$2),1,VLOOKUP(ROUNDUP(G230+H230,0),'Pontszamok-Osszesites'!$A$1:$B$5,2)))</f>
      </c>
      <c r="J230" s="13"/>
      <c r="K230" s="13"/>
      <c r="L230" s="23">
        <f>IF(AND(ISBLANK(J230),ISBLANK(K230)),"",IF(OR(J230&lt;'Pontszamok-Osszesites'!$M$2,K230&lt;'Pontszamok-Osszesites'!$N$2),1,VLOOKUP(ROUNDUP(J230+K230,0),'Pontszamok-Osszesites'!$A$1:$B$5,2)))</f>
      </c>
      <c r="M230" s="23" t="s">
        <v>290</v>
      </c>
      <c r="N230" s="13">
        <v>-1</v>
      </c>
      <c r="O230" s="13"/>
      <c r="P230" s="23">
        <f>IF((V230=TRUE),"-",IF(R230="Laborfelmentett",VLOOKUP(INT(U230),'Pontszamok-Osszesites'!$A$1:$B$5,2),VLOOKUP(INT(U230),'Pontszamok-Osszesites'!$D$1:$E$5,2)))</f>
        <v>1</v>
      </c>
      <c r="Q230" s="48" t="s">
        <v>259</v>
      </c>
      <c r="R230" s="48" t="s">
        <v>159</v>
      </c>
      <c r="S230" s="45"/>
      <c r="T230" s="33">
        <f>IF(AND(OR(D230&lt;'Pontszamok-Osszesites'!$G$2,E230&lt;'Pontszamok-Osszesites'!$H$2),OR(G230&lt;'Pontszamok-Osszesites'!$J$2,H230&lt;'Pontszamok-Osszesites'!$K$2),OR(J230&lt;'Pontszamok-Osszesites'!$M$2,K230&lt;'Pontszamok-Osszesites'!$N$2)),0,INT(MAX(D230+E230,G230+H230,J230+K230)+0.5))</f>
        <v>0</v>
      </c>
      <c r="U230" s="33">
        <f t="shared" si="6"/>
        <v>0</v>
      </c>
      <c r="V230" s="35" t="b">
        <f t="shared" si="7"/>
        <v>0</v>
      </c>
    </row>
    <row r="231" spans="1:22" ht="15.75">
      <c r="A231" s="41">
        <v>226</v>
      </c>
      <c r="B231" s="43"/>
      <c r="C231" s="43" t="s">
        <v>252</v>
      </c>
      <c r="D231" s="42"/>
      <c r="E231" s="13"/>
      <c r="F231" s="23">
        <f>IF(AND(ISBLANK(D231),ISBLANK(E231)),"",IF(OR(D231&lt;'Pontszamok-Osszesites'!$G$2,E231&lt;'Pontszamok-Osszesites'!$H$2),1,VLOOKUP(ROUNDUP(D231+E231,0),'Pontszamok-Osszesites'!$A$1:$B$5,2)))</f>
      </c>
      <c r="G231" s="13"/>
      <c r="H231" s="13"/>
      <c r="I231" s="23">
        <f>IF(AND(ISBLANK(G231),ISBLANK(H231)),"",IF(OR(G231&lt;'Pontszamok-Osszesites'!$J$2,H231&lt;'Pontszamok-Osszesites'!$K$2),1,VLOOKUP(ROUNDUP(G231+H231,0),'Pontszamok-Osszesites'!$A$1:$B$5,2)))</f>
      </c>
      <c r="J231" s="13"/>
      <c r="K231" s="13"/>
      <c r="L231" s="23">
        <f>IF(AND(ISBLANK(J231),ISBLANK(K231)),"",IF(OR(J231&lt;'Pontszamok-Osszesites'!$M$2,K231&lt;'Pontszamok-Osszesites'!$N$2),1,VLOOKUP(ROUNDUP(J231+K231,0),'Pontszamok-Osszesites'!$A$1:$B$5,2)))</f>
      </c>
      <c r="M231" s="23"/>
      <c r="N231" s="13"/>
      <c r="O231" s="13"/>
      <c r="P231" s="23" t="str">
        <f>IF((V231=TRUE),"-",IF(R231="Laborfelmentett",VLOOKUP(INT(U231),'Pontszamok-Osszesites'!$A$1:$B$5,2),VLOOKUP(INT(U231),'Pontszamok-Osszesites'!$D$1:$E$5,2)))</f>
        <v>-</v>
      </c>
      <c r="Q231" s="48" t="s">
        <v>258</v>
      </c>
      <c r="R231" s="48" t="s">
        <v>160</v>
      </c>
      <c r="S231" s="45"/>
      <c r="T231" s="33">
        <f>IF(AND(OR(D231&lt;'Pontszamok-Osszesites'!$G$2,E231&lt;'Pontszamok-Osszesites'!$H$2),OR(G231&lt;'Pontszamok-Osszesites'!$J$2,H231&lt;'Pontszamok-Osszesites'!$K$2),OR(J231&lt;'Pontszamok-Osszesites'!$M$2,K231&lt;'Pontszamok-Osszesites'!$N$2)),0,INT(MAX(D231+E231,G231+H231,J231+K231)+0.5))</f>
        <v>0</v>
      </c>
      <c r="U231" s="33">
        <f t="shared" si="6"/>
        <v>0</v>
      </c>
      <c r="V231" s="35" t="b">
        <f t="shared" si="7"/>
        <v>1</v>
      </c>
    </row>
    <row r="232" spans="1:22" ht="15.75">
      <c r="A232" s="41">
        <v>227</v>
      </c>
      <c r="B232" s="43"/>
      <c r="C232" s="43" t="s">
        <v>144</v>
      </c>
      <c r="D232" s="42"/>
      <c r="E232" s="13"/>
      <c r="F232" s="23">
        <f>IF(AND(ISBLANK(D232),ISBLANK(E232)),"",IF(OR(D232&lt;'Pontszamok-Osszesites'!$G$2,E232&lt;'Pontszamok-Osszesites'!$H$2),1,VLOOKUP(ROUNDUP(D232+E232,0),'Pontszamok-Osszesites'!$A$1:$B$5,2)))</f>
      </c>
      <c r="G232" s="13"/>
      <c r="H232" s="13"/>
      <c r="I232" s="23">
        <f>IF(AND(ISBLANK(G232),ISBLANK(H232)),"",IF(OR(G232&lt;'Pontszamok-Osszesites'!$J$2,H232&lt;'Pontszamok-Osszesites'!$K$2),1,VLOOKUP(ROUNDUP(G232+H232,0),'Pontszamok-Osszesites'!$A$1:$B$5,2)))</f>
      </c>
      <c r="J232" s="13"/>
      <c r="K232" s="13"/>
      <c r="L232" s="23">
        <f>IF(AND(ISBLANK(J232),ISBLANK(K232)),"",IF(OR(J232&lt;'Pontszamok-Osszesites'!$M$2,K232&lt;'Pontszamok-Osszesites'!$N$2),1,VLOOKUP(ROUNDUP(J232+K232,0),'Pontszamok-Osszesites'!$A$1:$B$5,2)))</f>
      </c>
      <c r="M232" s="23"/>
      <c r="N232" s="13"/>
      <c r="O232" s="13"/>
      <c r="P232" s="23" t="str">
        <f>IF((V232=TRUE),"-",IF(R232="Laborfelmentett",VLOOKUP(INT(U232),'Pontszamok-Osszesites'!$A$1:$B$5,2),VLOOKUP(INT(U232),'Pontszamok-Osszesites'!$D$1:$E$5,2)))</f>
        <v>-</v>
      </c>
      <c r="Q232" s="48" t="s">
        <v>257</v>
      </c>
      <c r="R232" s="48" t="s">
        <v>157</v>
      </c>
      <c r="S232" s="45"/>
      <c r="T232" s="33">
        <f>IF(AND(OR(D232&lt;'Pontszamok-Osszesites'!$G$2,E232&lt;'Pontszamok-Osszesites'!$H$2),OR(G232&lt;'Pontszamok-Osszesites'!$J$2,H232&lt;'Pontszamok-Osszesites'!$K$2),OR(J232&lt;'Pontszamok-Osszesites'!$M$2,K232&lt;'Pontszamok-Osszesites'!$N$2)),0,INT(MAX(D232+E232,G232+H232,J232+K232)+0.5))</f>
        <v>0</v>
      </c>
      <c r="U232" s="33">
        <f t="shared" si="6"/>
        <v>0</v>
      </c>
      <c r="V232" s="35" t="b">
        <f t="shared" si="7"/>
        <v>1</v>
      </c>
    </row>
    <row r="233" spans="3:9" ht="15.75">
      <c r="C233" s="26" t="s">
        <v>270</v>
      </c>
      <c r="D233" s="42">
        <v>2.5</v>
      </c>
      <c r="E233" s="13">
        <v>2.5</v>
      </c>
      <c r="F233" s="23">
        <f>IF(AND(ISBLANK(D233),ISBLANK(E233)),"",IF(OR(D233&lt;'Pontszamok-Osszesites'!$G$2,E233&lt;'Pontszamok-Osszesites'!$H$2),1,VLOOKUP(ROUNDUP(D233+E233,0),'Pontszamok-Osszesites'!$A$1:$B$5,2)))</f>
        <v>1</v>
      </c>
      <c r="G233" s="13">
        <v>5</v>
      </c>
      <c r="H233" s="13">
        <v>7.5</v>
      </c>
      <c r="I233" s="23">
        <f>IF(AND(ISBLANK(G233),ISBLANK(H233)),"",IF(OR(G233&lt;'Pontszamok-Osszesites'!$J$2,H233&lt;'Pontszamok-Osszesites'!$K$2),1,VLOOKUP(ROUNDUP(G233+H233,0),'Pontszamok-Osszesites'!$A$1:$B$5,2)))</f>
        <v>2</v>
      </c>
    </row>
    <row r="234" spans="3:9" ht="15.75">
      <c r="C234" s="26" t="s">
        <v>271</v>
      </c>
      <c r="D234" s="42">
        <v>1.5</v>
      </c>
      <c r="E234" s="13">
        <v>2.5</v>
      </c>
      <c r="F234" s="23">
        <f>IF(AND(ISBLANK(D234),ISBLANK(E234)),"",IF(OR(D234&lt;'Pontszamok-Osszesites'!$G$2,E234&lt;'Pontszamok-Osszesites'!$H$2),1,VLOOKUP(ROUNDUP(D234+E234,0),'Pontszamok-Osszesites'!$A$1:$B$5,2)))</f>
        <v>1</v>
      </c>
      <c r="G234" s="13">
        <v>3</v>
      </c>
      <c r="H234" s="13">
        <v>7.5</v>
      </c>
      <c r="I234" s="23">
        <f>IF(AND(ISBLANK(G234),ISBLANK(H234)),"",IF(OR(G234&lt;'Pontszamok-Osszesites'!$J$2,H234&lt;'Pontszamok-Osszesites'!$K$2),1,VLOOKUP(ROUNDUP(G234+H234,0),'Pontszamok-Osszesites'!$A$1:$B$5,2)))</f>
        <v>2</v>
      </c>
    </row>
    <row r="235" spans="3:9" ht="15.75">
      <c r="C235" s="26" t="s">
        <v>272</v>
      </c>
      <c r="D235" s="42">
        <v>0</v>
      </c>
      <c r="E235" s="13">
        <v>0</v>
      </c>
      <c r="F235" s="23">
        <f>IF(AND(ISBLANK(D235),ISBLANK(E235)),"",IF(OR(D235&lt;'Pontszamok-Osszesites'!$G$2,E235&lt;'Pontszamok-Osszesites'!$H$2),1,VLOOKUP(ROUNDUP(D235+E235,0),'Pontszamok-Osszesites'!$A$1:$B$5,2)))</f>
        <v>1</v>
      </c>
      <c r="G235" s="13"/>
      <c r="H235" s="13"/>
      <c r="I235" s="23">
        <f>IF(AND(ISBLANK(G235),ISBLANK(H235)),"",IF(OR(G235&lt;'Pontszamok-Osszesites'!$J$2,H235&lt;'Pontszamok-Osszesites'!$K$2),1,VLOOKUP(ROUNDUP(G235+H235,0),'Pontszamok-Osszesites'!$A$1:$B$5,2)))</f>
      </c>
    </row>
    <row r="236" spans="3:9" ht="15.75">
      <c r="C236" s="26" t="s">
        <v>273</v>
      </c>
      <c r="G236" s="13">
        <v>1.5</v>
      </c>
      <c r="H236" s="13">
        <v>2.5</v>
      </c>
      <c r="I236" s="23">
        <f>IF(AND(ISBLANK(G236),ISBLANK(H236)),"",IF(OR(G236&lt;'Pontszamok-Osszesites'!$J$2,H236&lt;'Pontszamok-Osszesites'!$K$2),1,VLOOKUP(ROUNDUP(G236+H236,0),'Pontszamok-Osszesites'!$A$1:$B$5,2)))</f>
        <v>1</v>
      </c>
    </row>
  </sheetData>
  <sheetProtection/>
  <autoFilter ref="A5:V234"/>
  <mergeCells count="16">
    <mergeCell ref="J3:L3"/>
    <mergeCell ref="N3:N4"/>
    <mergeCell ref="O3:O4"/>
    <mergeCell ref="R3:R4"/>
    <mergeCell ref="M3:M4"/>
    <mergeCell ref="Q3:Q4"/>
    <mergeCell ref="P3:P4"/>
    <mergeCell ref="A3:A4"/>
    <mergeCell ref="B3:B4"/>
    <mergeCell ref="D3:F3"/>
    <mergeCell ref="G3:I3"/>
    <mergeCell ref="C3:C4"/>
    <mergeCell ref="T3:T4"/>
    <mergeCell ref="U3:U4"/>
    <mergeCell ref="V3:V4"/>
    <mergeCell ref="S3:S4"/>
  </mergeCells>
  <dataValidations count="2">
    <dataValidation type="decimal" allowBlank="1" showInputMessage="1" showErrorMessage="1" sqref="D6:E235 J6:K232 G6:H236 O6:O232">
      <formula1>0</formula1>
      <formula2>22</formula2>
    </dataValidation>
    <dataValidation type="decimal" allowBlank="1" showInputMessage="1" showErrorMessage="1" sqref="N6:N232">
      <formula1>-22</formula1>
      <formula2>0</formula2>
    </dataValidation>
  </dataValidations>
  <printOptions horizontalCentered="1" verticalCentered="1"/>
  <pageMargins left="0" right="0" top="0.5118110236220472" bottom="0.4724409448818898" header="0.5118110236220472" footer="0.5118110236220472"/>
  <pageSetup fitToHeight="1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L12" sqref="L12"/>
    </sheetView>
  </sheetViews>
  <sheetFormatPr defaultColWidth="9.140625" defaultRowHeight="12.75"/>
  <cols>
    <col min="6" max="6" width="10.7109375" style="0" bestFit="1" customWidth="1"/>
    <col min="11" max="11" width="10.7109375" style="0" bestFit="1" customWidth="1"/>
  </cols>
  <sheetData>
    <row r="1" spans="1:14" s="1" customFormat="1" ht="15">
      <c r="A1">
        <v>0</v>
      </c>
      <c r="B1">
        <v>1</v>
      </c>
      <c r="C1" s="2"/>
      <c r="D1" s="29">
        <v>0</v>
      </c>
      <c r="E1">
        <v>1</v>
      </c>
      <c r="F1" s="3"/>
      <c r="G1" s="2" t="s">
        <v>262</v>
      </c>
      <c r="H1" s="3" t="s">
        <v>263</v>
      </c>
      <c r="I1" s="2"/>
      <c r="J1" s="3" t="s">
        <v>264</v>
      </c>
      <c r="K1" s="2" t="s">
        <v>265</v>
      </c>
      <c r="L1" s="2"/>
      <c r="M1" s="2" t="s">
        <v>149</v>
      </c>
      <c r="N1" s="2" t="s">
        <v>150</v>
      </c>
    </row>
    <row r="2" spans="1:14" s="1" customFormat="1" ht="15">
      <c r="A2">
        <v>11</v>
      </c>
      <c r="B2">
        <v>2</v>
      </c>
      <c r="C2" s="2"/>
      <c r="D2" s="29">
        <v>22</v>
      </c>
      <c r="E2">
        <v>2</v>
      </c>
      <c r="F2" s="3"/>
      <c r="G2" s="2">
        <v>3</v>
      </c>
      <c r="H2" s="3">
        <v>0</v>
      </c>
      <c r="I2" s="2"/>
      <c r="J2" s="3">
        <v>3</v>
      </c>
      <c r="K2" s="2">
        <v>0</v>
      </c>
      <c r="L2" s="2"/>
      <c r="M2" s="2">
        <v>3</v>
      </c>
      <c r="N2" s="2">
        <v>0</v>
      </c>
    </row>
    <row r="3" spans="1:14" s="1" customFormat="1" ht="15">
      <c r="A3">
        <v>14</v>
      </c>
      <c r="B3">
        <v>3</v>
      </c>
      <c r="C3" s="2"/>
      <c r="D3" s="30">
        <v>27</v>
      </c>
      <c r="E3">
        <v>3</v>
      </c>
      <c r="F3" s="4"/>
      <c r="G3" s="4"/>
      <c r="H3" s="4"/>
      <c r="I3" s="4"/>
      <c r="J3" s="4"/>
      <c r="K3" s="4"/>
      <c r="L3" s="4"/>
      <c r="M3" s="4"/>
      <c r="N3" s="4"/>
    </row>
    <row r="4" spans="1:14" s="1" customFormat="1" ht="15">
      <c r="A4">
        <v>17</v>
      </c>
      <c r="B4">
        <v>4</v>
      </c>
      <c r="C4" s="2"/>
      <c r="D4" s="31">
        <v>33</v>
      </c>
      <c r="E4">
        <v>4</v>
      </c>
      <c r="F4" s="4"/>
      <c r="G4" s="4"/>
      <c r="H4" s="4"/>
      <c r="I4" s="4"/>
      <c r="J4" s="4"/>
      <c r="K4" s="4"/>
      <c r="L4" s="4"/>
      <c r="M4" s="4"/>
      <c r="N4" s="4"/>
    </row>
    <row r="5" spans="1:5" ht="14.25">
      <c r="A5">
        <v>20</v>
      </c>
      <c r="B5">
        <v>5</v>
      </c>
      <c r="D5" s="29">
        <v>39</v>
      </c>
      <c r="E5">
        <v>5</v>
      </c>
    </row>
    <row r="7" s="16" customFormat="1" ht="18"/>
    <row r="8" s="16" customFormat="1" ht="18"/>
    <row r="9" spans="4:11" s="17" customFormat="1" ht="18">
      <c r="D9" s="18"/>
      <c r="E9" s="18"/>
      <c r="F9" s="19"/>
      <c r="I9" s="18"/>
      <c r="J9" s="18"/>
      <c r="K9" s="19"/>
    </row>
    <row r="10" spans="4:11" s="17" customFormat="1" ht="18">
      <c r="D10" s="18"/>
      <c r="E10" s="18"/>
      <c r="F10" s="19"/>
      <c r="I10" s="18"/>
      <c r="J10" s="18"/>
      <c r="K10" s="19"/>
    </row>
    <row r="11" spans="4:11" s="17" customFormat="1" ht="18">
      <c r="D11" s="18"/>
      <c r="E11" s="18"/>
      <c r="F11" s="19"/>
      <c r="I11" s="18"/>
      <c r="J11" s="18"/>
      <c r="K11" s="19"/>
    </row>
    <row r="12" spans="4:11" s="17" customFormat="1" ht="18">
      <c r="D12" s="18"/>
      <c r="E12" s="18"/>
      <c r="F12" s="19"/>
      <c r="I12" s="18"/>
      <c r="J12" s="18"/>
      <c r="K12" s="19"/>
    </row>
    <row r="13" spans="4:11" s="17" customFormat="1" ht="18">
      <c r="D13" s="18"/>
      <c r="E13" s="18"/>
      <c r="F13" s="19"/>
      <c r="I13" s="18"/>
      <c r="J13" s="18"/>
      <c r="K13" s="19"/>
    </row>
    <row r="14" spans="4:11" s="17" customFormat="1" ht="18">
      <c r="D14" s="18"/>
      <c r="E14" s="20"/>
      <c r="F14" s="18"/>
      <c r="I14" s="18"/>
      <c r="J14" s="20"/>
      <c r="K14" s="18"/>
    </row>
    <row r="15" spans="4:11" s="17" customFormat="1" ht="18">
      <c r="D15" s="21"/>
      <c r="E15" s="22"/>
      <c r="F15" s="18"/>
      <c r="I15" s="21"/>
      <c r="J15" s="22"/>
      <c r="K15" s="1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B1" sqref="B1:B16384"/>
    </sheetView>
  </sheetViews>
  <sheetFormatPr defaultColWidth="9.140625" defaultRowHeight="12.75"/>
  <cols>
    <col min="2" max="2" width="24.140625" style="0" bestFit="1" customWidth="1"/>
    <col min="3" max="3" width="13.28125" style="0" customWidth="1"/>
    <col min="17" max="17" width="16.00390625" style="0" bestFit="1" customWidth="1"/>
  </cols>
  <sheetData>
    <row r="1" spans="1:20" ht="15">
      <c r="A1" s="57" t="s">
        <v>4</v>
      </c>
      <c r="B1" s="59"/>
      <c r="C1" s="61"/>
      <c r="D1" s="60" t="s">
        <v>274</v>
      </c>
      <c r="E1" s="60"/>
      <c r="F1" s="60"/>
      <c r="G1" s="60" t="s">
        <v>275</v>
      </c>
      <c r="H1" s="60"/>
      <c r="I1" s="60"/>
      <c r="J1" s="60" t="s">
        <v>282</v>
      </c>
      <c r="K1" s="60"/>
      <c r="L1" s="60"/>
      <c r="M1" s="50" t="s">
        <v>281</v>
      </c>
      <c r="N1" s="51"/>
      <c r="O1" s="50" t="s">
        <v>289</v>
      </c>
      <c r="P1" s="51"/>
      <c r="Q1" s="66" t="s">
        <v>287</v>
      </c>
      <c r="R1" s="63" t="s">
        <v>5</v>
      </c>
      <c r="S1" s="65" t="s">
        <v>6</v>
      </c>
      <c r="T1" s="70" t="s">
        <v>1</v>
      </c>
    </row>
    <row r="2" spans="1:20" ht="12.75">
      <c r="A2" s="57"/>
      <c r="B2" s="59"/>
      <c r="C2" s="62"/>
      <c r="D2" s="36" t="s">
        <v>146</v>
      </c>
      <c r="E2" s="36" t="s">
        <v>147</v>
      </c>
      <c r="F2" s="37" t="s">
        <v>0</v>
      </c>
      <c r="G2" s="36" t="s">
        <v>146</v>
      </c>
      <c r="H2" s="36" t="s">
        <v>147</v>
      </c>
      <c r="I2" s="37" t="s">
        <v>0</v>
      </c>
      <c r="J2" s="36" t="s">
        <v>146</v>
      </c>
      <c r="K2" s="36" t="s">
        <v>147</v>
      </c>
      <c r="L2" s="37" t="s">
        <v>0</v>
      </c>
      <c r="M2" s="49" t="s">
        <v>283</v>
      </c>
      <c r="N2" s="49" t="s">
        <v>0</v>
      </c>
      <c r="O2" s="49" t="s">
        <v>283</v>
      </c>
      <c r="P2" s="49" t="s">
        <v>0</v>
      </c>
      <c r="Q2" s="67"/>
      <c r="R2" s="64"/>
      <c r="S2" s="65"/>
      <c r="T2" s="70"/>
    </row>
    <row r="3" spans="1:20" ht="15">
      <c r="A3" s="15"/>
      <c r="B3" s="44"/>
      <c r="C3" s="33"/>
      <c r="D3" s="8"/>
      <c r="E3" s="8"/>
      <c r="F3" s="9"/>
      <c r="G3" s="8"/>
      <c r="H3" s="8"/>
      <c r="I3" s="9"/>
      <c r="J3" s="8"/>
      <c r="K3" s="8"/>
      <c r="L3" s="9"/>
      <c r="M3" s="9"/>
      <c r="N3" s="9"/>
      <c r="O3" s="9"/>
      <c r="P3" s="9"/>
      <c r="Q3" s="9"/>
      <c r="R3" s="25"/>
      <c r="S3" s="8"/>
      <c r="T3" s="10"/>
    </row>
    <row r="4" spans="1:20" ht="15.75">
      <c r="A4" s="41">
        <v>1</v>
      </c>
      <c r="B4" s="43"/>
      <c r="C4" s="43" t="s">
        <v>276</v>
      </c>
      <c r="D4" s="42"/>
      <c r="E4" s="13"/>
      <c r="F4" s="23">
        <f>IF(AND(ISBLANK(D4),ISBLANK(E4)),"",IF(OR(D4&lt;'Pontszamok-Osszesites'!$G$2,E4&lt;'Pontszamok-Osszesites'!$H$2),1,VLOOKUP(ROUNDUP(D4+E4,0),'Pontszamok-Osszesites'!$A$1:$B$5,2)))</f>
      </c>
      <c r="G4" s="13"/>
      <c r="H4" s="13"/>
      <c r="I4" s="23">
        <f>IF(AND(ISBLANK(G4),ISBLANK(H4)),"",IF(OR(G4&lt;'Pontszamok-Osszesites'!$J$2,H4&lt;'Pontszamok-Osszesites'!$K$2),1,VLOOKUP(ROUNDUP(G4+H4,0),'Pontszamok-Osszesites'!$A$1:$B$5,2)))</f>
      </c>
      <c r="J4" s="13"/>
      <c r="K4" s="13"/>
      <c r="L4" s="23">
        <f>IF(AND(ISBLANK(J4),ISBLANK(K4)),"",IF(OR(J4&lt;'Pontszamok-Osszesites'!$M$2,K4&lt;'Pontszamok-Osszesites'!$N$2),1,VLOOKUP(ROUNDUP(J4+K4,0),'Pontszamok-Osszesites'!$A$1:$B$5,2)))</f>
      </c>
      <c r="M4" s="52"/>
      <c r="N4" s="23"/>
      <c r="O4" s="52"/>
      <c r="P4" s="23"/>
      <c r="Q4" s="23" t="s">
        <v>280</v>
      </c>
      <c r="R4" s="13"/>
      <c r="S4" s="13"/>
      <c r="T4" s="23"/>
    </row>
    <row r="5" spans="1:20" ht="15.75">
      <c r="A5" s="41">
        <v>2</v>
      </c>
      <c r="B5" s="43"/>
      <c r="C5" s="43" t="s">
        <v>272</v>
      </c>
      <c r="D5" s="42">
        <v>0</v>
      </c>
      <c r="E5" s="13">
        <v>0</v>
      </c>
      <c r="F5" s="23">
        <f>IF(AND(ISBLANK(D5),ISBLANK(E5)),"",IF(OR(D5&lt;'Pontszamok-Osszesites'!$G$2,E5&lt;'Pontszamok-Osszesites'!$H$2),1,VLOOKUP(ROUNDUP(D5+E5,0),'Pontszamok-Osszesites'!$A$1:$B$5,2)))</f>
        <v>1</v>
      </c>
      <c r="G5" s="13"/>
      <c r="H5" s="13"/>
      <c r="I5" s="23">
        <f>IF(AND(ISBLANK(G5),ISBLANK(H5)),"",IF(OR(G5&lt;'Pontszamok-Osszesites'!$J$2,H5&lt;'Pontszamok-Osszesites'!$K$2),1,VLOOKUP(ROUNDUP(G5+H5,0),'Pontszamok-Osszesites'!$A$1:$B$5,2)))</f>
      </c>
      <c r="J5" s="13"/>
      <c r="K5" s="13"/>
      <c r="L5" s="23">
        <f>IF(AND(ISBLANK(J5),ISBLANK(K5)),"",IF(OR(J5&lt;'Pontszamok-Osszesites'!$M$2,K5&lt;'Pontszamok-Osszesites'!$N$2),1,VLOOKUP(ROUNDUP(J5+K5,0),'Pontszamok-Osszesites'!$A$1:$B$5,2)))</f>
      </c>
      <c r="M5" s="52">
        <v>0</v>
      </c>
      <c r="N5" s="23">
        <v>1</v>
      </c>
      <c r="O5" s="52" t="s">
        <v>288</v>
      </c>
      <c r="P5" s="23" t="s">
        <v>288</v>
      </c>
      <c r="Q5" s="23" t="s">
        <v>280</v>
      </c>
      <c r="R5" s="13"/>
      <c r="S5" s="13"/>
      <c r="T5" s="23"/>
    </row>
    <row r="6" spans="1:20" ht="15.75">
      <c r="A6" s="41">
        <v>3</v>
      </c>
      <c r="B6" s="43"/>
      <c r="C6" s="43" t="s">
        <v>270</v>
      </c>
      <c r="D6" s="42">
        <v>2.5</v>
      </c>
      <c r="E6" s="13">
        <v>2.5</v>
      </c>
      <c r="F6" s="23">
        <f>IF(AND(ISBLANK(D6),ISBLANK(E6)),"",IF(OR(D6&lt;'Pontszamok-Osszesites'!$G$2,E6&lt;'Pontszamok-Osszesites'!$H$2),1,VLOOKUP(ROUNDUP(D6+E6,0),'Pontszamok-Osszesites'!$A$1:$B$5,2)))</f>
        <v>1</v>
      </c>
      <c r="G6" s="13">
        <v>5</v>
      </c>
      <c r="H6" s="13">
        <v>7.5</v>
      </c>
      <c r="I6" s="23">
        <f>IF(AND(ISBLANK(G6),ISBLANK(H6)),"",IF(OR(G6&lt;'Pontszamok-Osszesites'!$J$2,H6&lt;'Pontszamok-Osszesites'!$K$2),1,VLOOKUP(ROUNDUP(G6+H6,0),'Pontszamok-Osszesites'!$A$1:$B$5,2)))</f>
        <v>2</v>
      </c>
      <c r="J6" s="13"/>
      <c r="K6" s="13"/>
      <c r="L6" s="23">
        <f>IF(AND(ISBLANK(J6),ISBLANK(K6)),"",IF(OR(J6&lt;'Pontszamok-Osszesites'!$M$2,K6&lt;'Pontszamok-Osszesites'!$N$2),1,VLOOKUP(ROUNDUP(J6+K6,0),'Pontszamok-Osszesites'!$A$1:$B$5,2)))</f>
      </c>
      <c r="M6" s="52">
        <v>10.5</v>
      </c>
      <c r="N6" s="23">
        <v>2</v>
      </c>
      <c r="O6" s="52" t="s">
        <v>288</v>
      </c>
      <c r="P6" s="23" t="s">
        <v>288</v>
      </c>
      <c r="Q6" s="23" t="s">
        <v>284</v>
      </c>
      <c r="R6" s="13"/>
      <c r="S6" s="13"/>
      <c r="T6" s="23"/>
    </row>
    <row r="7" spans="1:20" ht="15.75">
      <c r="A7" s="41">
        <v>4</v>
      </c>
      <c r="B7" s="43"/>
      <c r="C7" s="43" t="s">
        <v>277</v>
      </c>
      <c r="D7" s="42"/>
      <c r="E7" s="13"/>
      <c r="F7" s="23">
        <f>IF(AND(ISBLANK(D7),ISBLANK(E7)),"",IF(OR(D7&lt;'Pontszamok-Osszesites'!$G$2,E7&lt;'Pontszamok-Osszesites'!$H$2),1,VLOOKUP(ROUNDUP(D7+E7,0),'Pontszamok-Osszesites'!$A$1:$B$5,2)))</f>
      </c>
      <c r="G7" s="13"/>
      <c r="H7" s="13"/>
      <c r="I7" s="23">
        <f>IF(AND(ISBLANK(G7),ISBLANK(H7)),"",IF(OR(G7&lt;'Pontszamok-Osszesites'!$J$2,H7&lt;'Pontszamok-Osszesites'!$K$2),1,VLOOKUP(ROUNDUP(G7+H7,0),'Pontszamok-Osszesites'!$A$1:$B$5,2)))</f>
      </c>
      <c r="J7" s="13">
        <v>3</v>
      </c>
      <c r="K7" s="13">
        <v>2.5</v>
      </c>
      <c r="L7" s="23">
        <f>IF(AND(ISBLANK(J7),ISBLANK(K7)),"",IF(OR(J7&lt;'Pontszamok-Osszesites'!$M$2,K7&lt;'Pontszamok-Osszesites'!$N$2),1,VLOOKUP(ROUNDUP(J7+K7,0),'Pontszamok-Osszesites'!$A$1:$B$5,2)))</f>
        <v>1</v>
      </c>
      <c r="M7" s="52">
        <v>3</v>
      </c>
      <c r="N7" s="23">
        <v>1</v>
      </c>
      <c r="O7" s="52" t="s">
        <v>288</v>
      </c>
      <c r="P7" s="23" t="s">
        <v>288</v>
      </c>
      <c r="Q7" s="23" t="s">
        <v>286</v>
      </c>
      <c r="R7" s="13"/>
      <c r="S7" s="13"/>
      <c r="T7" s="23"/>
    </row>
    <row r="8" spans="1:20" ht="15.75">
      <c r="A8" s="41">
        <v>5</v>
      </c>
      <c r="B8" s="43"/>
      <c r="C8" s="43" t="s">
        <v>278</v>
      </c>
      <c r="D8" s="42"/>
      <c r="E8" s="13"/>
      <c r="F8" s="23">
        <f>IF(AND(ISBLANK(D8),ISBLANK(E8)),"",IF(OR(D8&lt;'Pontszamok-Osszesites'!$G$2,E8&lt;'Pontszamok-Osszesites'!$H$2),1,VLOOKUP(ROUNDUP(D8+E8,0),'Pontszamok-Osszesites'!$A$1:$B$5,2)))</f>
      </c>
      <c r="G8" s="13">
        <v>1.5</v>
      </c>
      <c r="H8" s="13">
        <v>2.5</v>
      </c>
      <c r="I8" s="23">
        <f>IF(AND(ISBLANK(G8),ISBLANK(H8)),"",IF(OR(G8&lt;'Pontszamok-Osszesites'!$J$2,H8&lt;'Pontszamok-Osszesites'!$K$2),1,VLOOKUP(ROUNDUP(G8+H8,0),'Pontszamok-Osszesites'!$A$1:$B$5,2)))</f>
        <v>1</v>
      </c>
      <c r="J8" s="13">
        <v>2.5</v>
      </c>
      <c r="K8" s="13">
        <v>3</v>
      </c>
      <c r="L8" s="23">
        <f>IF(AND(ISBLANK(J8),ISBLANK(K8)),"",IF(OR(J8&lt;'Pontszamok-Osszesites'!$M$2,K8&lt;'Pontszamok-Osszesites'!$N$2),1,VLOOKUP(ROUNDUP(J8+K8,0),'Pontszamok-Osszesites'!$A$1:$B$5,2)))</f>
        <v>1</v>
      </c>
      <c r="M8" s="52">
        <v>5</v>
      </c>
      <c r="N8" s="23">
        <v>1</v>
      </c>
      <c r="O8" s="52" t="s">
        <v>288</v>
      </c>
      <c r="P8" s="23" t="s">
        <v>288</v>
      </c>
      <c r="Q8" s="23" t="s">
        <v>285</v>
      </c>
      <c r="R8" s="13"/>
      <c r="S8" s="13"/>
      <c r="T8" s="23"/>
    </row>
    <row r="9" spans="1:20" ht="15.75">
      <c r="A9" s="41">
        <v>6</v>
      </c>
      <c r="B9" s="43"/>
      <c r="C9" s="43" t="s">
        <v>279</v>
      </c>
      <c r="D9" s="42"/>
      <c r="E9" s="13"/>
      <c r="F9" s="23">
        <f>IF(AND(ISBLANK(D9),ISBLANK(E9)),"",IF(OR(D9&lt;'Pontszamok-Osszesites'!$G$2,E9&lt;'Pontszamok-Osszesites'!$H$2),1,VLOOKUP(ROUNDUP(D9+E9,0),'Pontszamok-Osszesites'!$A$1:$B$5,2)))</f>
      </c>
      <c r="G9" s="13"/>
      <c r="H9" s="13"/>
      <c r="I9" s="23">
        <f>IF(AND(ISBLANK(G9),ISBLANK(H9)),"",IF(OR(G9&lt;'Pontszamok-Osszesites'!$J$2,H9&lt;'Pontszamok-Osszesites'!$K$2),1,VLOOKUP(ROUNDUP(G9+H9,0),'Pontszamok-Osszesites'!$A$1:$B$5,2)))</f>
      </c>
      <c r="J9" s="13">
        <v>4.5</v>
      </c>
      <c r="K9" s="13">
        <v>9</v>
      </c>
      <c r="L9" s="23">
        <f>IF(AND(ISBLANK(J9),ISBLANK(K9)),"",IF(OR(J9&lt;'Pontszamok-Osszesites'!$M$2,K9&lt;'Pontszamok-Osszesites'!$N$2),1,VLOOKUP(ROUNDUP(J9+K9,0),'Pontszamok-Osszesites'!$A$1:$B$5,2)))</f>
        <v>3</v>
      </c>
      <c r="M9" s="52">
        <v>0</v>
      </c>
      <c r="N9" s="23">
        <v>1</v>
      </c>
      <c r="O9" s="52">
        <v>11</v>
      </c>
      <c r="P9" s="23">
        <v>2</v>
      </c>
      <c r="Q9" s="23" t="s">
        <v>286</v>
      </c>
      <c r="R9" s="13"/>
      <c r="S9" s="13"/>
      <c r="T9" s="23"/>
    </row>
    <row r="10" spans="1:20" ht="15.75">
      <c r="A10" s="41">
        <v>7</v>
      </c>
      <c r="B10" s="43"/>
      <c r="C10" s="43" t="s">
        <v>271</v>
      </c>
      <c r="D10" s="42">
        <v>1.5</v>
      </c>
      <c r="E10" s="13">
        <v>2.5</v>
      </c>
      <c r="F10" s="23">
        <f>IF(AND(ISBLANK(D10),ISBLANK(E10)),"",IF(OR(D10&lt;'Pontszamok-Osszesites'!$G$2,E10&lt;'Pontszamok-Osszesites'!$H$2),1,VLOOKUP(ROUNDUP(D10+E10,0),'Pontszamok-Osszesites'!$A$1:$B$5,2)))</f>
        <v>1</v>
      </c>
      <c r="G10" s="13">
        <v>3</v>
      </c>
      <c r="H10" s="13">
        <v>7.5</v>
      </c>
      <c r="I10" s="23">
        <f>IF(AND(ISBLANK(G10),ISBLANK(H10)),"",IF(OR(G10&lt;'Pontszamok-Osszesites'!$J$2,H10&lt;'Pontszamok-Osszesites'!$K$2),1,VLOOKUP(ROUNDUP(G10+H10,0),'Pontszamok-Osszesites'!$A$1:$B$5,2)))</f>
        <v>2</v>
      </c>
      <c r="J10" s="13"/>
      <c r="K10" s="13"/>
      <c r="L10" s="23">
        <f>IF(AND(ISBLANK(J10),ISBLANK(K10)),"",IF(OR(J10&lt;'Pontszamok-Osszesites'!$M$2,K10&lt;'Pontszamok-Osszesites'!$N$2),1,VLOOKUP(ROUNDUP(J10+K10,0),'Pontszamok-Osszesites'!$A$1:$B$5,2)))</f>
      </c>
      <c r="M10" s="52">
        <v>3.5</v>
      </c>
      <c r="N10" s="23">
        <v>1</v>
      </c>
      <c r="O10" s="52">
        <v>13</v>
      </c>
      <c r="P10" s="23">
        <v>2</v>
      </c>
      <c r="Q10" s="23" t="s">
        <v>286</v>
      </c>
      <c r="R10" s="13"/>
      <c r="S10" s="13"/>
      <c r="T10" s="23"/>
    </row>
  </sheetData>
  <mergeCells count="10">
    <mergeCell ref="S1:S2"/>
    <mergeCell ref="T1:T2"/>
    <mergeCell ref="G1:I1"/>
    <mergeCell ref="J1:L1"/>
    <mergeCell ref="Q1:Q2"/>
    <mergeCell ref="R1:R2"/>
    <mergeCell ref="A1:A2"/>
    <mergeCell ref="B1:B2"/>
    <mergeCell ref="C1:C2"/>
    <mergeCell ref="D1:F1"/>
  </mergeCells>
  <dataValidations count="2">
    <dataValidation type="decimal" allowBlank="1" showInputMessage="1" showErrorMessage="1" sqref="R4:R10">
      <formula1>-22</formula1>
      <formula2>0</formula2>
    </dataValidation>
    <dataValidation type="decimal" allowBlank="1" showInputMessage="1" showErrorMessage="1" sqref="S4:S10 G4:H10 J4:K10 D4:E10">
      <formula1>0</formula1>
      <formula2>22</formula2>
    </dataValidation>
  </dataValidation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Tran-SYS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Tran-SYS</dc:creator>
  <cp:keywords/>
  <dc:description/>
  <cp:lastModifiedBy>Szabó Géza</cp:lastModifiedBy>
  <cp:lastPrinted>2010-01-19T21:55:26Z</cp:lastPrinted>
  <dcterms:created xsi:type="dcterms:W3CDTF">2000-12-17T15:30:51Z</dcterms:created>
  <dcterms:modified xsi:type="dcterms:W3CDTF">2010-05-22T15:49:12Z</dcterms:modified>
  <cp:category/>
  <cp:version/>
  <cp:contentType/>
  <cp:contentStatus/>
</cp:coreProperties>
</file>